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Forms and Pubs\2022\Misc\"/>
    </mc:Choice>
  </mc:AlternateContent>
  <xr:revisionPtr revIDLastSave="0" documentId="8_{FF7AF3FD-343D-42C4-A3CA-682DB2D498F2}" xr6:coauthVersionLast="46" xr6:coauthVersionMax="46" xr10:uidLastSave="{00000000-0000-0000-0000-000000000000}"/>
  <bookViews>
    <workbookView xWindow="-120" yWindow="-120" windowWidth="29040" windowHeight="15840" tabRatio="869" xr2:uid="{00000000-000D-0000-FFFF-FFFF00000000}"/>
  </bookViews>
  <sheets>
    <sheet name="Regular 1" sheetId="26" r:id="rId1"/>
    <sheet name="Regular 2" sheetId="27" r:id="rId2"/>
    <sheet name="Regular 3" sheetId="28" r:id="rId3"/>
    <sheet name="Regular 4" sheetId="29" r:id="rId4"/>
    <sheet name="Regular 5" sheetId="30" r:id="rId5"/>
    <sheet name="Regular 6" sheetId="31" r:id="rId6"/>
    <sheet name="Low - Single" sheetId="5" r:id="rId7"/>
    <sheet name="Low - HOH 1" sheetId="6" r:id="rId8"/>
    <sheet name="Low - HOH 2" sheetId="11" r:id="rId9"/>
    <sheet name="Low - Married 1" sheetId="8" r:id="rId10"/>
    <sheet name="Low - Married 2" sheetId="9" r:id="rId11"/>
    <sheet name="Bracket Memo Table" sheetId="32" r:id="rId12"/>
  </sheets>
  <definedNames>
    <definedName name="_xlnm.Print_Area" localSheetId="7">'Low - HOH 1'!$A$1:$E$41</definedName>
    <definedName name="_xlnm.Print_Area" localSheetId="9">'Low - Married 1'!$A$1:$E$40</definedName>
    <definedName name="_xlnm.Print_Area" localSheetId="10">'Low - Married 2'!$A$1:$E$57</definedName>
    <definedName name="_xlnm.Print_Area" localSheetId="6">'Low - Single'!$A$1:$E$25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1" l="1"/>
  <c r="C41" i="11"/>
  <c r="C39" i="11"/>
  <c r="C30" i="11"/>
  <c r="C31" i="11"/>
  <c r="C32" i="11"/>
  <c r="C33" i="11"/>
  <c r="C34" i="11"/>
  <c r="C35" i="11"/>
  <c r="C36" i="11"/>
  <c r="C37" i="11"/>
  <c r="C38" i="11"/>
  <c r="C29" i="11"/>
  <c r="C20" i="11"/>
  <c r="C21" i="11"/>
  <c r="C22" i="11"/>
  <c r="C23" i="11"/>
  <c r="C24" i="11"/>
  <c r="C25" i="11"/>
  <c r="C26" i="11"/>
  <c r="C27" i="11"/>
  <c r="C28" i="11"/>
  <c r="C19" i="11"/>
  <c r="C10" i="11"/>
  <c r="C11" i="11"/>
  <c r="C12" i="11"/>
  <c r="C13" i="11"/>
  <c r="C14" i="11"/>
  <c r="C15" i="11"/>
  <c r="C16" i="11"/>
  <c r="C17" i="11"/>
  <c r="C18" i="11"/>
  <c r="C9" i="11"/>
  <c r="C5" i="11"/>
  <c r="C6" i="11"/>
  <c r="C7" i="11"/>
  <c r="C8" i="11"/>
  <c r="C3" i="11"/>
  <c r="C4" i="11"/>
  <c r="C36" i="6"/>
  <c r="C37" i="6"/>
  <c r="C38" i="6"/>
  <c r="C39" i="6"/>
  <c r="C40" i="6"/>
  <c r="C41" i="6"/>
  <c r="C42" i="6"/>
  <c r="C43" i="6"/>
  <c r="C44" i="6"/>
  <c r="C35" i="6"/>
  <c r="C26" i="6"/>
  <c r="C27" i="6"/>
  <c r="C28" i="6"/>
  <c r="C29" i="6"/>
  <c r="C30" i="6"/>
  <c r="C31" i="6"/>
  <c r="C32" i="6"/>
  <c r="C33" i="6"/>
  <c r="C34" i="6"/>
  <c r="C25" i="6"/>
  <c r="C16" i="6"/>
  <c r="C17" i="6"/>
  <c r="C18" i="6"/>
  <c r="C19" i="6"/>
  <c r="C20" i="6"/>
  <c r="C21" i="6"/>
  <c r="C22" i="6"/>
  <c r="C23" i="6"/>
  <c r="C24" i="6"/>
  <c r="C15" i="6"/>
  <c r="C6" i="6"/>
  <c r="C7" i="6"/>
  <c r="C8" i="6"/>
  <c r="C9" i="6"/>
  <c r="C10" i="6"/>
  <c r="C11" i="6"/>
  <c r="C12" i="6"/>
  <c r="C13" i="6"/>
  <c r="C14" i="6"/>
  <c r="C5" i="6"/>
  <c r="C3" i="6"/>
  <c r="C4" i="6"/>
  <c r="C23" i="5"/>
  <c r="C24" i="5"/>
  <c r="C25" i="5"/>
  <c r="C26" i="5"/>
  <c r="C27" i="5"/>
  <c r="C28" i="5"/>
  <c r="C22" i="5"/>
  <c r="C13" i="5"/>
  <c r="C14" i="5"/>
  <c r="C15" i="5"/>
  <c r="C16" i="5"/>
  <c r="C17" i="5"/>
  <c r="C18" i="5"/>
  <c r="C19" i="5"/>
  <c r="C20" i="5"/>
  <c r="C21" i="5"/>
  <c r="C12" i="5"/>
  <c r="C5" i="5"/>
  <c r="C6" i="5"/>
  <c r="C7" i="5"/>
  <c r="C8" i="5"/>
  <c r="C9" i="5"/>
  <c r="C10" i="5"/>
  <c r="C11" i="5"/>
  <c r="C3" i="5"/>
  <c r="C4" i="5"/>
  <c r="C5" i="9" l="1"/>
  <c r="C4" i="9"/>
  <c r="F26" i="27"/>
  <c r="E61" i="9"/>
  <c r="C61" i="9"/>
  <c r="A61" i="9"/>
  <c r="B61" i="9"/>
  <c r="D61" i="9"/>
  <c r="C57" i="9"/>
  <c r="C58" i="9"/>
  <c r="C59" i="9"/>
  <c r="C60" i="9"/>
  <c r="C56" i="9"/>
  <c r="C47" i="9"/>
  <c r="C48" i="9"/>
  <c r="C49" i="9"/>
  <c r="C50" i="9"/>
  <c r="C51" i="9"/>
  <c r="C52" i="9"/>
  <c r="C53" i="9"/>
  <c r="C54" i="9"/>
  <c r="C55" i="9"/>
  <c r="C46" i="9"/>
  <c r="C37" i="9"/>
  <c r="C38" i="9"/>
  <c r="C39" i="9"/>
  <c r="C40" i="9"/>
  <c r="C41" i="9"/>
  <c r="C42" i="9"/>
  <c r="C43" i="9"/>
  <c r="C44" i="9"/>
  <c r="C45" i="9"/>
  <c r="C36" i="9"/>
  <c r="C27" i="9"/>
  <c r="C28" i="9"/>
  <c r="C29" i="9"/>
  <c r="C30" i="9"/>
  <c r="C31" i="9"/>
  <c r="C32" i="9"/>
  <c r="C33" i="9"/>
  <c r="C34" i="9"/>
  <c r="C35" i="9"/>
  <c r="C26" i="9"/>
  <c r="C17" i="9"/>
  <c r="C18" i="9"/>
  <c r="C19" i="9"/>
  <c r="C20" i="9"/>
  <c r="C21" i="9"/>
  <c r="C22" i="9"/>
  <c r="C23" i="9"/>
  <c r="C24" i="9"/>
  <c r="C25" i="9"/>
  <c r="C16" i="9"/>
  <c r="C7" i="9"/>
  <c r="C8" i="9"/>
  <c r="C9" i="9"/>
  <c r="C10" i="9"/>
  <c r="C11" i="9"/>
  <c r="C12" i="9"/>
  <c r="C13" i="9"/>
  <c r="C14" i="9"/>
  <c r="C15" i="9"/>
  <c r="C6" i="9"/>
  <c r="C3" i="9"/>
  <c r="C43" i="8"/>
  <c r="C42" i="8"/>
  <c r="C33" i="8"/>
  <c r="C34" i="8"/>
  <c r="C35" i="8"/>
  <c r="C36" i="8"/>
  <c r="C37" i="8"/>
  <c r="C38" i="8"/>
  <c r="C39" i="8"/>
  <c r="C40" i="8"/>
  <c r="C41" i="8"/>
  <c r="C32" i="8"/>
  <c r="C23" i="8"/>
  <c r="C24" i="8"/>
  <c r="C25" i="8"/>
  <c r="C26" i="8"/>
  <c r="C27" i="8"/>
  <c r="C28" i="8"/>
  <c r="C29" i="8"/>
  <c r="C30" i="8"/>
  <c r="C31" i="8"/>
  <c r="C22" i="8"/>
  <c r="C13" i="8"/>
  <c r="C14" i="8"/>
  <c r="C15" i="8"/>
  <c r="C16" i="8"/>
  <c r="C17" i="8"/>
  <c r="C18" i="8"/>
  <c r="C19" i="8"/>
  <c r="C20" i="8"/>
  <c r="C21" i="8"/>
  <c r="C12" i="8"/>
  <c r="C11" i="8"/>
  <c r="C4" i="8"/>
  <c r="C5" i="8"/>
  <c r="C6" i="8"/>
  <c r="C7" i="8"/>
  <c r="C8" i="8"/>
  <c r="C9" i="8"/>
  <c r="C10" i="8"/>
  <c r="C3" i="8"/>
  <c r="A44" i="6"/>
  <c r="B44" i="6"/>
  <c r="C75" i="31" l="1"/>
  <c r="C76" i="31"/>
  <c r="C77" i="31"/>
  <c r="C78" i="31"/>
  <c r="C79" i="31"/>
  <c r="C80" i="31"/>
  <c r="C81" i="31"/>
  <c r="C82" i="31"/>
  <c r="C83" i="31"/>
  <c r="C74" i="31"/>
  <c r="C64" i="31"/>
  <c r="C65" i="31"/>
  <c r="C66" i="31"/>
  <c r="C67" i="31"/>
  <c r="C68" i="31"/>
  <c r="C69" i="31"/>
  <c r="C70" i="31"/>
  <c r="C71" i="31"/>
  <c r="C72" i="31"/>
  <c r="C61" i="31"/>
  <c r="C63" i="31"/>
  <c r="C53" i="31"/>
  <c r="C54" i="31"/>
  <c r="C55" i="31"/>
  <c r="C56" i="31"/>
  <c r="C57" i="31"/>
  <c r="C58" i="31"/>
  <c r="C59" i="31"/>
  <c r="C60" i="31"/>
  <c r="C52" i="31"/>
  <c r="C50" i="31"/>
  <c r="C42" i="31"/>
  <c r="C43" i="31"/>
  <c r="C44" i="31"/>
  <c r="C45" i="31"/>
  <c r="C46" i="31"/>
  <c r="C47" i="31"/>
  <c r="C48" i="31"/>
  <c r="C49" i="31"/>
  <c r="C41" i="31"/>
  <c r="C31" i="31"/>
  <c r="C32" i="31"/>
  <c r="C33" i="31"/>
  <c r="C34" i="31"/>
  <c r="C35" i="31"/>
  <c r="C36" i="31"/>
  <c r="C37" i="31"/>
  <c r="C38" i="31"/>
  <c r="C39" i="31"/>
  <c r="C30" i="31"/>
  <c r="C20" i="31"/>
  <c r="C21" i="31"/>
  <c r="C22" i="31"/>
  <c r="C23" i="31"/>
  <c r="C24" i="31"/>
  <c r="C25" i="31"/>
  <c r="C26" i="31"/>
  <c r="C27" i="31"/>
  <c r="C28" i="31"/>
  <c r="C19" i="31"/>
  <c r="C17" i="31"/>
  <c r="C9" i="31"/>
  <c r="C10" i="31"/>
  <c r="C11" i="31"/>
  <c r="C12" i="31"/>
  <c r="C13" i="31"/>
  <c r="C14" i="31"/>
  <c r="C15" i="31"/>
  <c r="C16" i="31"/>
  <c r="C8" i="31"/>
  <c r="O21" i="31"/>
  <c r="N20" i="31"/>
  <c r="S20" i="31" s="1"/>
  <c r="Q12" i="31"/>
  <c r="P12" i="31"/>
  <c r="P11" i="31"/>
  <c r="O10" i="31"/>
  <c r="O11" i="31" s="1"/>
  <c r="O12" i="31" s="1"/>
  <c r="N9" i="31"/>
  <c r="N10" i="31" s="1"/>
  <c r="I9" i="30"/>
  <c r="I10" i="30"/>
  <c r="I11" i="30"/>
  <c r="I12" i="30"/>
  <c r="I13" i="30"/>
  <c r="I14" i="30"/>
  <c r="I15" i="30"/>
  <c r="I16" i="30"/>
  <c r="I17" i="30"/>
  <c r="I19" i="30"/>
  <c r="I20" i="30"/>
  <c r="I21" i="30"/>
  <c r="I22" i="30"/>
  <c r="I23" i="30"/>
  <c r="I24" i="30"/>
  <c r="I25" i="30"/>
  <c r="I26" i="30"/>
  <c r="I27" i="30"/>
  <c r="I28" i="30"/>
  <c r="I30" i="30"/>
  <c r="I31" i="30"/>
  <c r="I32" i="30"/>
  <c r="I33" i="30"/>
  <c r="I34" i="30"/>
  <c r="I35" i="30"/>
  <c r="I36" i="30"/>
  <c r="I37" i="30"/>
  <c r="I38" i="30"/>
  <c r="I39" i="30"/>
  <c r="I41" i="30"/>
  <c r="I42" i="30"/>
  <c r="I43" i="30"/>
  <c r="I44" i="30"/>
  <c r="I45" i="30"/>
  <c r="I46" i="30"/>
  <c r="I47" i="30"/>
  <c r="I48" i="30"/>
  <c r="I49" i="30"/>
  <c r="I50" i="30"/>
  <c r="I52" i="30"/>
  <c r="I53" i="30"/>
  <c r="I54" i="30"/>
  <c r="I55" i="30"/>
  <c r="I56" i="30"/>
  <c r="I57" i="30"/>
  <c r="I58" i="30"/>
  <c r="I59" i="30"/>
  <c r="I60" i="30"/>
  <c r="I61" i="30"/>
  <c r="I63" i="30"/>
  <c r="I64" i="30"/>
  <c r="I65" i="30"/>
  <c r="I66" i="30"/>
  <c r="I67" i="30"/>
  <c r="I68" i="30"/>
  <c r="I69" i="30"/>
  <c r="I70" i="30"/>
  <c r="I71" i="30"/>
  <c r="I72" i="30"/>
  <c r="I8" i="30"/>
  <c r="F9" i="30"/>
  <c r="F10" i="30"/>
  <c r="F11" i="30"/>
  <c r="F12" i="30"/>
  <c r="F13" i="30"/>
  <c r="F14" i="30"/>
  <c r="F15" i="30"/>
  <c r="F16" i="30"/>
  <c r="F17" i="30"/>
  <c r="F19" i="30"/>
  <c r="F20" i="30"/>
  <c r="F21" i="30"/>
  <c r="F22" i="30"/>
  <c r="F23" i="30"/>
  <c r="F24" i="30"/>
  <c r="F25" i="30"/>
  <c r="F26" i="30"/>
  <c r="F27" i="30"/>
  <c r="F28" i="30"/>
  <c r="F30" i="30"/>
  <c r="F31" i="30"/>
  <c r="F32" i="30"/>
  <c r="F33" i="30"/>
  <c r="F34" i="30"/>
  <c r="F35" i="30"/>
  <c r="F36" i="30"/>
  <c r="F37" i="30"/>
  <c r="F38" i="30"/>
  <c r="F39" i="30"/>
  <c r="F41" i="30"/>
  <c r="F42" i="30"/>
  <c r="F43" i="30"/>
  <c r="F44" i="30"/>
  <c r="F45" i="30"/>
  <c r="F46" i="30"/>
  <c r="F47" i="30"/>
  <c r="F48" i="30"/>
  <c r="F49" i="30"/>
  <c r="F50" i="30"/>
  <c r="F52" i="30"/>
  <c r="F53" i="30"/>
  <c r="F54" i="30"/>
  <c r="F55" i="30"/>
  <c r="F56" i="30"/>
  <c r="F57" i="30"/>
  <c r="F58" i="30"/>
  <c r="F59" i="30"/>
  <c r="F60" i="30"/>
  <c r="F61" i="30"/>
  <c r="F63" i="30"/>
  <c r="F64" i="30"/>
  <c r="F65" i="30"/>
  <c r="F66" i="30"/>
  <c r="F67" i="30"/>
  <c r="F68" i="30"/>
  <c r="F69" i="30"/>
  <c r="F70" i="30"/>
  <c r="F71" i="30"/>
  <c r="F72" i="30"/>
  <c r="F8" i="30"/>
  <c r="C9" i="30"/>
  <c r="C10" i="30"/>
  <c r="C11" i="30"/>
  <c r="C12" i="30"/>
  <c r="C13" i="30"/>
  <c r="C14" i="30"/>
  <c r="C15" i="30"/>
  <c r="C16" i="30"/>
  <c r="C17" i="30"/>
  <c r="C19" i="30"/>
  <c r="C20" i="30"/>
  <c r="C21" i="30"/>
  <c r="C22" i="30"/>
  <c r="C23" i="30"/>
  <c r="C24" i="30"/>
  <c r="C25" i="30"/>
  <c r="C26" i="30"/>
  <c r="C27" i="30"/>
  <c r="C28" i="30"/>
  <c r="C30" i="30"/>
  <c r="C31" i="30"/>
  <c r="C32" i="30"/>
  <c r="C33" i="30"/>
  <c r="C34" i="30"/>
  <c r="C35" i="30"/>
  <c r="C36" i="30"/>
  <c r="C37" i="30"/>
  <c r="C38" i="30"/>
  <c r="C39" i="30"/>
  <c r="C41" i="30"/>
  <c r="C42" i="30"/>
  <c r="C43" i="30"/>
  <c r="C44" i="30"/>
  <c r="C45" i="30"/>
  <c r="C46" i="30"/>
  <c r="C47" i="30"/>
  <c r="C48" i="30"/>
  <c r="C49" i="30"/>
  <c r="C50" i="30"/>
  <c r="C52" i="30"/>
  <c r="C53" i="30"/>
  <c r="C54" i="30"/>
  <c r="C55" i="30"/>
  <c r="C56" i="30"/>
  <c r="C57" i="30"/>
  <c r="C58" i="30"/>
  <c r="C59" i="30"/>
  <c r="C60" i="30"/>
  <c r="C61" i="30"/>
  <c r="C63" i="30"/>
  <c r="C64" i="30"/>
  <c r="C65" i="30"/>
  <c r="C66" i="30"/>
  <c r="C67" i="30"/>
  <c r="C68" i="30"/>
  <c r="C69" i="30"/>
  <c r="C70" i="30"/>
  <c r="C71" i="30"/>
  <c r="C72" i="30"/>
  <c r="C8" i="30"/>
  <c r="O21" i="30"/>
  <c r="N20" i="30"/>
  <c r="N21" i="30" s="1"/>
  <c r="S21" i="30" s="1"/>
  <c r="Q12" i="30"/>
  <c r="P11" i="30"/>
  <c r="P12" i="30" s="1"/>
  <c r="O10" i="30"/>
  <c r="O11" i="30" s="1"/>
  <c r="O12" i="30" s="1"/>
  <c r="N9" i="30"/>
  <c r="N10" i="30" s="1"/>
  <c r="I9" i="29"/>
  <c r="I10" i="29"/>
  <c r="I11" i="29"/>
  <c r="I12" i="29"/>
  <c r="I13" i="29"/>
  <c r="I14" i="29"/>
  <c r="I15" i="29"/>
  <c r="I16" i="29"/>
  <c r="I17" i="29"/>
  <c r="I19" i="29"/>
  <c r="I20" i="29"/>
  <c r="I21" i="29"/>
  <c r="I22" i="29"/>
  <c r="I23" i="29"/>
  <c r="I24" i="29"/>
  <c r="I25" i="29"/>
  <c r="I26" i="29"/>
  <c r="I27" i="29"/>
  <c r="I28" i="29"/>
  <c r="I30" i="29"/>
  <c r="I31" i="29"/>
  <c r="I32" i="29"/>
  <c r="I33" i="29"/>
  <c r="I34" i="29"/>
  <c r="I35" i="29"/>
  <c r="I36" i="29"/>
  <c r="I37" i="29"/>
  <c r="I38" i="29"/>
  <c r="I39" i="29"/>
  <c r="I41" i="29"/>
  <c r="I42" i="29"/>
  <c r="I43" i="29"/>
  <c r="I44" i="29"/>
  <c r="I45" i="29"/>
  <c r="I46" i="29"/>
  <c r="I47" i="29"/>
  <c r="I48" i="29"/>
  <c r="I49" i="29"/>
  <c r="I50" i="29"/>
  <c r="I52" i="29"/>
  <c r="I53" i="29"/>
  <c r="I54" i="29"/>
  <c r="I55" i="29"/>
  <c r="I56" i="29"/>
  <c r="I57" i="29"/>
  <c r="I58" i="29"/>
  <c r="I59" i="29"/>
  <c r="I60" i="29"/>
  <c r="I61" i="29"/>
  <c r="I63" i="29"/>
  <c r="I64" i="29"/>
  <c r="I65" i="29"/>
  <c r="I66" i="29"/>
  <c r="I67" i="29"/>
  <c r="I68" i="29"/>
  <c r="I69" i="29"/>
  <c r="I70" i="29"/>
  <c r="I71" i="29"/>
  <c r="I72" i="29"/>
  <c r="I8" i="29"/>
  <c r="F9" i="29"/>
  <c r="F10" i="29"/>
  <c r="F11" i="29"/>
  <c r="F12" i="29"/>
  <c r="F13" i="29"/>
  <c r="F14" i="29"/>
  <c r="F15" i="29"/>
  <c r="F16" i="29"/>
  <c r="F17" i="29"/>
  <c r="F19" i="29"/>
  <c r="F20" i="29"/>
  <c r="F21" i="29"/>
  <c r="F22" i="29"/>
  <c r="F23" i="29"/>
  <c r="F24" i="29"/>
  <c r="F25" i="29"/>
  <c r="F26" i="29"/>
  <c r="F27" i="29"/>
  <c r="F28" i="29"/>
  <c r="F30" i="29"/>
  <c r="F31" i="29"/>
  <c r="F32" i="29"/>
  <c r="F33" i="29"/>
  <c r="F34" i="29"/>
  <c r="F35" i="29"/>
  <c r="F36" i="29"/>
  <c r="F37" i="29"/>
  <c r="F38" i="29"/>
  <c r="F39" i="29"/>
  <c r="F41" i="29"/>
  <c r="F42" i="29"/>
  <c r="F43" i="29"/>
  <c r="F44" i="29"/>
  <c r="F45" i="29"/>
  <c r="F46" i="29"/>
  <c r="F47" i="29"/>
  <c r="F48" i="29"/>
  <c r="F49" i="29"/>
  <c r="F50" i="29"/>
  <c r="F52" i="29"/>
  <c r="F53" i="29"/>
  <c r="F54" i="29"/>
  <c r="F55" i="29"/>
  <c r="F56" i="29"/>
  <c r="F57" i="29"/>
  <c r="F58" i="29"/>
  <c r="F59" i="29"/>
  <c r="F60" i="29"/>
  <c r="F61" i="29"/>
  <c r="F63" i="29"/>
  <c r="F64" i="29"/>
  <c r="F65" i="29"/>
  <c r="F66" i="29"/>
  <c r="F67" i="29"/>
  <c r="F68" i="29"/>
  <c r="F69" i="29"/>
  <c r="F70" i="29"/>
  <c r="F71" i="29"/>
  <c r="F72" i="29"/>
  <c r="F8" i="29"/>
  <c r="C9" i="29"/>
  <c r="C10" i="29"/>
  <c r="C11" i="29"/>
  <c r="C12" i="29"/>
  <c r="C13" i="29"/>
  <c r="C14" i="29"/>
  <c r="C15" i="29"/>
  <c r="C16" i="29"/>
  <c r="C17" i="29"/>
  <c r="C19" i="29"/>
  <c r="C20" i="29"/>
  <c r="C21" i="29"/>
  <c r="C22" i="29"/>
  <c r="C23" i="29"/>
  <c r="C24" i="29"/>
  <c r="C25" i="29"/>
  <c r="C26" i="29"/>
  <c r="C27" i="29"/>
  <c r="C28" i="29"/>
  <c r="C30" i="29"/>
  <c r="C31" i="29"/>
  <c r="C32" i="29"/>
  <c r="C33" i="29"/>
  <c r="C34" i="29"/>
  <c r="C35" i="29"/>
  <c r="C36" i="29"/>
  <c r="C37" i="29"/>
  <c r="C38" i="29"/>
  <c r="C39" i="29"/>
  <c r="C41" i="29"/>
  <c r="C42" i="29"/>
  <c r="C43" i="29"/>
  <c r="C44" i="29"/>
  <c r="C45" i="29"/>
  <c r="C46" i="29"/>
  <c r="C47" i="29"/>
  <c r="C48" i="29"/>
  <c r="C49" i="29"/>
  <c r="C50" i="29"/>
  <c r="C52" i="29"/>
  <c r="C53" i="29"/>
  <c r="C54" i="29"/>
  <c r="C55" i="29"/>
  <c r="C56" i="29"/>
  <c r="C57" i="29"/>
  <c r="C58" i="29"/>
  <c r="C59" i="29"/>
  <c r="C60" i="29"/>
  <c r="C61" i="29"/>
  <c r="C63" i="29"/>
  <c r="C64" i="29"/>
  <c r="C65" i="29"/>
  <c r="C66" i="29"/>
  <c r="C67" i="29"/>
  <c r="C68" i="29"/>
  <c r="C69" i="29"/>
  <c r="C70" i="29"/>
  <c r="C71" i="29"/>
  <c r="C72" i="29"/>
  <c r="C8" i="29"/>
  <c r="O21" i="29"/>
  <c r="N20" i="29"/>
  <c r="N21" i="29" s="1"/>
  <c r="Q12" i="29"/>
  <c r="P12" i="29"/>
  <c r="P11" i="29"/>
  <c r="O10" i="29"/>
  <c r="O11" i="29" s="1"/>
  <c r="O12" i="29" s="1"/>
  <c r="N9" i="29"/>
  <c r="N10" i="29" s="1"/>
  <c r="I32" i="28"/>
  <c r="I9" i="28"/>
  <c r="I10" i="28"/>
  <c r="I11" i="28"/>
  <c r="I12" i="28"/>
  <c r="I13" i="28"/>
  <c r="I14" i="28"/>
  <c r="I15" i="28"/>
  <c r="I16" i="28"/>
  <c r="I17" i="28"/>
  <c r="I19" i="28"/>
  <c r="I20" i="28"/>
  <c r="I21" i="28"/>
  <c r="I22" i="28"/>
  <c r="I23" i="28"/>
  <c r="I24" i="28"/>
  <c r="I25" i="28"/>
  <c r="I26" i="28"/>
  <c r="I27" i="28"/>
  <c r="I28" i="28"/>
  <c r="I30" i="28"/>
  <c r="I31" i="28"/>
  <c r="I33" i="28"/>
  <c r="I34" i="28"/>
  <c r="I35" i="28"/>
  <c r="I36" i="28"/>
  <c r="I37" i="28"/>
  <c r="I38" i="28"/>
  <c r="I39" i="28"/>
  <c r="I41" i="28"/>
  <c r="I42" i="28"/>
  <c r="I43" i="28"/>
  <c r="I44" i="28"/>
  <c r="I45" i="28"/>
  <c r="I46" i="28"/>
  <c r="I47" i="28"/>
  <c r="I48" i="28"/>
  <c r="I49" i="28"/>
  <c r="I50" i="28"/>
  <c r="I52" i="28"/>
  <c r="I53" i="28"/>
  <c r="I54" i="28"/>
  <c r="I55" i="28"/>
  <c r="I56" i="28"/>
  <c r="I57" i="28"/>
  <c r="I58" i="28"/>
  <c r="I59" i="28"/>
  <c r="I60" i="28"/>
  <c r="I61" i="28"/>
  <c r="I63" i="28"/>
  <c r="I64" i="28"/>
  <c r="I65" i="28"/>
  <c r="I66" i="28"/>
  <c r="I67" i="28"/>
  <c r="I68" i="28"/>
  <c r="I69" i="28"/>
  <c r="I70" i="28"/>
  <c r="I71" i="28"/>
  <c r="I72" i="28"/>
  <c r="I8" i="28"/>
  <c r="F31" i="28"/>
  <c r="F32" i="28"/>
  <c r="F33" i="28"/>
  <c r="F34" i="28"/>
  <c r="F35" i="28"/>
  <c r="F36" i="28"/>
  <c r="F37" i="28"/>
  <c r="F38" i="28"/>
  <c r="F39" i="28"/>
  <c r="F41" i="28"/>
  <c r="F42" i="28"/>
  <c r="F43" i="28"/>
  <c r="F44" i="28"/>
  <c r="F45" i="28"/>
  <c r="F46" i="28"/>
  <c r="F47" i="28"/>
  <c r="F48" i="28"/>
  <c r="F49" i="28"/>
  <c r="F50" i="28"/>
  <c r="F52" i="28"/>
  <c r="F53" i="28"/>
  <c r="F54" i="28"/>
  <c r="F55" i="28"/>
  <c r="F56" i="28"/>
  <c r="F57" i="28"/>
  <c r="F58" i="28"/>
  <c r="F59" i="28"/>
  <c r="F60" i="28"/>
  <c r="F61" i="28"/>
  <c r="F63" i="28"/>
  <c r="F64" i="28"/>
  <c r="F65" i="28"/>
  <c r="F66" i="28"/>
  <c r="F67" i="28"/>
  <c r="F68" i="28"/>
  <c r="F69" i="28"/>
  <c r="F70" i="28"/>
  <c r="F71" i="28"/>
  <c r="F72" i="28"/>
  <c r="F30" i="28"/>
  <c r="F20" i="28"/>
  <c r="F21" i="28"/>
  <c r="F22" i="28"/>
  <c r="F23" i="28"/>
  <c r="F24" i="28"/>
  <c r="F25" i="28"/>
  <c r="F26" i="28"/>
  <c r="F27" i="28"/>
  <c r="F28" i="28"/>
  <c r="F19" i="28"/>
  <c r="F9" i="28"/>
  <c r="F10" i="28"/>
  <c r="F11" i="28"/>
  <c r="F12" i="28"/>
  <c r="F13" i="28"/>
  <c r="F14" i="28"/>
  <c r="F15" i="28"/>
  <c r="F16" i="28"/>
  <c r="F17" i="28"/>
  <c r="F8" i="28"/>
  <c r="C64" i="28"/>
  <c r="C65" i="28"/>
  <c r="C66" i="28"/>
  <c r="C67" i="28"/>
  <c r="C68" i="28"/>
  <c r="C69" i="28"/>
  <c r="C70" i="28"/>
  <c r="C71" i="28"/>
  <c r="C72" i="28"/>
  <c r="C63" i="28"/>
  <c r="C53" i="28"/>
  <c r="C54" i="28"/>
  <c r="C55" i="28"/>
  <c r="C56" i="28"/>
  <c r="C57" i="28"/>
  <c r="C58" i="28"/>
  <c r="C59" i="28"/>
  <c r="C60" i="28"/>
  <c r="C61" i="28"/>
  <c r="C52" i="28"/>
  <c r="C42" i="28"/>
  <c r="C43" i="28"/>
  <c r="C44" i="28"/>
  <c r="C45" i="28"/>
  <c r="C46" i="28"/>
  <c r="C47" i="28"/>
  <c r="C48" i="28"/>
  <c r="C49" i="28"/>
  <c r="C50" i="28"/>
  <c r="C41" i="28"/>
  <c r="C31" i="28"/>
  <c r="C32" i="28"/>
  <c r="C33" i="28"/>
  <c r="C34" i="28"/>
  <c r="C35" i="28"/>
  <c r="C36" i="28"/>
  <c r="C37" i="28"/>
  <c r="C38" i="28"/>
  <c r="C39" i="28"/>
  <c r="C30" i="28"/>
  <c r="C20" i="28"/>
  <c r="C21" i="28"/>
  <c r="C22" i="28"/>
  <c r="C23" i="28"/>
  <c r="C24" i="28"/>
  <c r="C25" i="28"/>
  <c r="C26" i="28"/>
  <c r="C27" i="28"/>
  <c r="C28" i="28"/>
  <c r="C19" i="28"/>
  <c r="C9" i="28"/>
  <c r="C10" i="28"/>
  <c r="C11" i="28"/>
  <c r="C12" i="28"/>
  <c r="C13" i="28"/>
  <c r="C14" i="28"/>
  <c r="C15" i="28"/>
  <c r="C16" i="28"/>
  <c r="C17" i="28"/>
  <c r="C8" i="28"/>
  <c r="O21" i="28"/>
  <c r="N20" i="28"/>
  <c r="N21" i="28" s="1"/>
  <c r="S21" i="28" s="1"/>
  <c r="Q12" i="28"/>
  <c r="P11" i="28"/>
  <c r="P12" i="28" s="1"/>
  <c r="O10" i="28"/>
  <c r="O11" i="28" s="1"/>
  <c r="O12" i="28" s="1"/>
  <c r="N9" i="28"/>
  <c r="N10" i="28" s="1"/>
  <c r="I64" i="27"/>
  <c r="I65" i="27"/>
  <c r="I66" i="27"/>
  <c r="I67" i="27"/>
  <c r="I68" i="27"/>
  <c r="I69" i="27"/>
  <c r="I70" i="27"/>
  <c r="I71" i="27"/>
  <c r="I72" i="27"/>
  <c r="I63" i="27"/>
  <c r="I53" i="27"/>
  <c r="I54" i="27"/>
  <c r="I55" i="27"/>
  <c r="I56" i="27"/>
  <c r="I57" i="27"/>
  <c r="I58" i="27"/>
  <c r="I59" i="27"/>
  <c r="I60" i="27"/>
  <c r="I61" i="27"/>
  <c r="I52" i="27"/>
  <c r="I42" i="27"/>
  <c r="I43" i="27"/>
  <c r="I44" i="27"/>
  <c r="I45" i="27"/>
  <c r="I46" i="27"/>
  <c r="I47" i="27"/>
  <c r="I48" i="27"/>
  <c r="I49" i="27"/>
  <c r="I50" i="27"/>
  <c r="I41" i="27"/>
  <c r="I31" i="27"/>
  <c r="I32" i="27"/>
  <c r="I33" i="27"/>
  <c r="I34" i="27"/>
  <c r="I35" i="27"/>
  <c r="I36" i="27"/>
  <c r="I37" i="27"/>
  <c r="I38" i="27"/>
  <c r="I39" i="27"/>
  <c r="I30" i="27"/>
  <c r="I20" i="27"/>
  <c r="I21" i="27"/>
  <c r="I22" i="27"/>
  <c r="I23" i="27"/>
  <c r="I24" i="27"/>
  <c r="I25" i="27"/>
  <c r="I26" i="27"/>
  <c r="I27" i="27"/>
  <c r="I28" i="27"/>
  <c r="I19" i="27"/>
  <c r="I9" i="27"/>
  <c r="I10" i="27"/>
  <c r="I11" i="27"/>
  <c r="I12" i="27"/>
  <c r="I13" i="27"/>
  <c r="I14" i="27"/>
  <c r="I15" i="27"/>
  <c r="I16" i="27"/>
  <c r="I17" i="27"/>
  <c r="I8" i="27"/>
  <c r="F64" i="27"/>
  <c r="F65" i="27"/>
  <c r="F66" i="27"/>
  <c r="F67" i="27"/>
  <c r="F68" i="27"/>
  <c r="F69" i="27"/>
  <c r="F70" i="27"/>
  <c r="F71" i="27"/>
  <c r="F72" i="27"/>
  <c r="F63" i="27"/>
  <c r="F53" i="27"/>
  <c r="F54" i="27"/>
  <c r="F55" i="27"/>
  <c r="F56" i="27"/>
  <c r="F57" i="27"/>
  <c r="F58" i="27"/>
  <c r="F59" i="27"/>
  <c r="F60" i="27"/>
  <c r="F61" i="27"/>
  <c r="F52" i="27"/>
  <c r="F45" i="27"/>
  <c r="F46" i="27"/>
  <c r="F47" i="27"/>
  <c r="F48" i="27"/>
  <c r="F49" i="27"/>
  <c r="F50" i="27"/>
  <c r="F44" i="27"/>
  <c r="C8" i="27"/>
  <c r="O21" i="27"/>
  <c r="N21" i="27"/>
  <c r="S21" i="27" s="1"/>
  <c r="N20" i="27"/>
  <c r="S20" i="27" s="1"/>
  <c r="Q12" i="27"/>
  <c r="P11" i="27"/>
  <c r="P12" i="27" s="1"/>
  <c r="O10" i="27"/>
  <c r="O11" i="27" s="1"/>
  <c r="O12" i="27" s="1"/>
  <c r="N9" i="27"/>
  <c r="N10" i="27" s="1"/>
  <c r="I59" i="26"/>
  <c r="I11" i="26"/>
  <c r="F9" i="26"/>
  <c r="F8" i="26"/>
  <c r="C8" i="26"/>
  <c r="O21" i="26"/>
  <c r="N20" i="26"/>
  <c r="Q12" i="26"/>
  <c r="P11" i="26"/>
  <c r="O10" i="26"/>
  <c r="N9" i="26"/>
  <c r="C9" i="26"/>
  <c r="C10" i="26"/>
  <c r="C11" i="26"/>
  <c r="C12" i="26"/>
  <c r="C13" i="26"/>
  <c r="C14" i="26"/>
  <c r="C15" i="26"/>
  <c r="C16" i="26"/>
  <c r="C17" i="26"/>
  <c r="C19" i="26"/>
  <c r="C20" i="26"/>
  <c r="C21" i="26"/>
  <c r="C22" i="26"/>
  <c r="C23" i="26"/>
  <c r="C24" i="26"/>
  <c r="C25" i="26"/>
  <c r="C26" i="26"/>
  <c r="C27" i="26"/>
  <c r="C28" i="26"/>
  <c r="C30" i="26"/>
  <c r="C31" i="26"/>
  <c r="C32" i="26"/>
  <c r="C33" i="26"/>
  <c r="C34" i="26"/>
  <c r="C35" i="26"/>
  <c r="C36" i="26"/>
  <c r="C37" i="26"/>
  <c r="C38" i="26"/>
  <c r="C39" i="26"/>
  <c r="C41" i="26"/>
  <c r="C42" i="26"/>
  <c r="C43" i="26"/>
  <c r="C44" i="26"/>
  <c r="C45" i="26"/>
  <c r="C46" i="26"/>
  <c r="C47" i="26"/>
  <c r="C48" i="26"/>
  <c r="C49" i="26"/>
  <c r="C50" i="26"/>
  <c r="C52" i="26"/>
  <c r="C53" i="26"/>
  <c r="C54" i="26"/>
  <c r="C55" i="26"/>
  <c r="C56" i="26"/>
  <c r="C57" i="26"/>
  <c r="C58" i="26"/>
  <c r="C59" i="26"/>
  <c r="C60" i="26"/>
  <c r="C61" i="26"/>
  <c r="N21" i="31" l="1"/>
  <c r="S21" i="31" s="1"/>
  <c r="S10" i="31"/>
  <c r="N11" i="31"/>
  <c r="S9" i="31"/>
  <c r="S20" i="30"/>
  <c r="N11" i="30"/>
  <c r="S10" i="30"/>
  <c r="S9" i="30"/>
  <c r="S21" i="29"/>
  <c r="N11" i="29"/>
  <c r="S10" i="29"/>
  <c r="S20" i="29"/>
  <c r="S9" i="29"/>
  <c r="N11" i="28"/>
  <c r="S10" i="28"/>
  <c r="S20" i="28"/>
  <c r="S9" i="28"/>
  <c r="S10" i="27"/>
  <c r="N11" i="27"/>
  <c r="S9" i="27"/>
  <c r="N12" i="31" l="1"/>
  <c r="S12" i="31" s="1"/>
  <c r="S11" i="31"/>
  <c r="N12" i="30"/>
  <c r="S12" i="30" s="1"/>
  <c r="S11" i="30"/>
  <c r="N12" i="29"/>
  <c r="S12" i="29" s="1"/>
  <c r="S11" i="29"/>
  <c r="N12" i="28"/>
  <c r="S12" i="28" s="1"/>
  <c r="S11" i="28"/>
  <c r="N12" i="27"/>
  <c r="S12" i="27" s="1"/>
  <c r="S11" i="27"/>
  <c r="F16" i="27" l="1"/>
  <c r="F25" i="27"/>
  <c r="F34" i="27"/>
  <c r="F43" i="27"/>
  <c r="C15" i="27"/>
  <c r="C24" i="27"/>
  <c r="C33" i="27"/>
  <c r="C42" i="27"/>
  <c r="C50" i="27"/>
  <c r="C59" i="27"/>
  <c r="C68" i="27"/>
  <c r="F14" i="27"/>
  <c r="C22" i="27"/>
  <c r="F33" i="27"/>
  <c r="C32" i="27"/>
  <c r="F9" i="27"/>
  <c r="F17" i="27"/>
  <c r="F35" i="27"/>
  <c r="F8" i="27"/>
  <c r="C16" i="27"/>
  <c r="C25" i="27"/>
  <c r="C34" i="27"/>
  <c r="C43" i="27"/>
  <c r="C52" i="27"/>
  <c r="C60" i="27"/>
  <c r="C69" i="27"/>
  <c r="F41" i="27"/>
  <c r="C48" i="27"/>
  <c r="F42" i="27"/>
  <c r="C49" i="27"/>
  <c r="F10" i="27"/>
  <c r="F19" i="27"/>
  <c r="F27" i="27"/>
  <c r="F36" i="27"/>
  <c r="C9" i="27"/>
  <c r="C17" i="27"/>
  <c r="C26" i="27"/>
  <c r="C35" i="27"/>
  <c r="C44" i="27"/>
  <c r="C53" i="27"/>
  <c r="C61" i="27"/>
  <c r="C70" i="27"/>
  <c r="C13" i="27"/>
  <c r="C31" i="27"/>
  <c r="C57" i="27"/>
  <c r="F15" i="27"/>
  <c r="C14" i="27"/>
  <c r="C58" i="27"/>
  <c r="F11" i="27"/>
  <c r="F20" i="27"/>
  <c r="F28" i="27"/>
  <c r="F37" i="27"/>
  <c r="C10" i="27"/>
  <c r="C19" i="27"/>
  <c r="C27" i="27"/>
  <c r="C36" i="27"/>
  <c r="C45" i="27"/>
  <c r="C54" i="27"/>
  <c r="C63" i="27"/>
  <c r="C71" i="27"/>
  <c r="F32" i="27"/>
  <c r="C66" i="27"/>
  <c r="F12" i="27"/>
  <c r="F21" i="27"/>
  <c r="F30" i="27"/>
  <c r="F38" i="27"/>
  <c r="C11" i="27"/>
  <c r="C20" i="27"/>
  <c r="C28" i="27"/>
  <c r="C37" i="27"/>
  <c r="C46" i="27"/>
  <c r="C55" i="27"/>
  <c r="C64" i="27"/>
  <c r="C72" i="27"/>
  <c r="F23" i="27"/>
  <c r="C39" i="27"/>
  <c r="F24" i="27"/>
  <c r="C23" i="27"/>
  <c r="F13" i="27"/>
  <c r="F22" i="27"/>
  <c r="F31" i="27"/>
  <c r="F39" i="27"/>
  <c r="C12" i="27"/>
  <c r="C21" i="27"/>
  <c r="C30" i="27"/>
  <c r="C38" i="27"/>
  <c r="C47" i="27"/>
  <c r="C56" i="27"/>
  <c r="C65" i="27"/>
  <c r="C41" i="27"/>
  <c r="C67" i="27"/>
  <c r="A9" i="31" l="1"/>
  <c r="B8" i="31"/>
  <c r="B9" i="31" l="1"/>
  <c r="A10" i="31"/>
  <c r="A11" i="31" l="1"/>
  <c r="B10" i="31"/>
  <c r="A12" i="31" l="1"/>
  <c r="B11" i="31"/>
  <c r="B12" i="31" l="1"/>
  <c r="A13" i="31"/>
  <c r="A14" i="31" l="1"/>
  <c r="B13" i="31"/>
  <c r="A15" i="31" l="1"/>
  <c r="B14" i="31"/>
  <c r="A16" i="31" l="1"/>
  <c r="B15" i="31"/>
  <c r="A17" i="31" l="1"/>
  <c r="B16" i="31"/>
  <c r="A19" i="31" l="1"/>
  <c r="B17" i="31"/>
  <c r="A20" i="31" l="1"/>
  <c r="B19" i="31"/>
  <c r="A21" i="31" l="1"/>
  <c r="B20" i="31"/>
  <c r="A22" i="31" l="1"/>
  <c r="B21" i="31"/>
  <c r="A23" i="31" l="1"/>
  <c r="B22" i="31"/>
  <c r="A24" i="31" l="1"/>
  <c r="B23" i="31"/>
  <c r="A25" i="31" l="1"/>
  <c r="B24" i="31"/>
  <c r="A26" i="31" l="1"/>
  <c r="B25" i="31"/>
  <c r="J4" i="5"/>
  <c r="K4" i="5" s="1"/>
  <c r="A27" i="31" l="1"/>
  <c r="B26" i="31"/>
  <c r="A28" i="31" l="1"/>
  <c r="B27" i="31"/>
  <c r="D3" i="11" l="1"/>
  <c r="A30" i="31"/>
  <c r="B28" i="31"/>
  <c r="A31" i="31" l="1"/>
  <c r="B30" i="31"/>
  <c r="I4" i="8"/>
  <c r="A32" i="31" l="1"/>
  <c r="B31" i="31"/>
  <c r="I4" i="11"/>
  <c r="I4" i="9"/>
  <c r="I4" i="6"/>
  <c r="A33" i="31" l="1"/>
  <c r="B32" i="31"/>
  <c r="A34" i="31" l="1"/>
  <c r="B33" i="31"/>
  <c r="N21" i="26"/>
  <c r="P12" i="26"/>
  <c r="O11" i="26"/>
  <c r="O12" i="26" s="1"/>
  <c r="S9" i="26"/>
  <c r="F12" i="26" l="1"/>
  <c r="F21" i="26"/>
  <c r="F30" i="26"/>
  <c r="F38" i="26"/>
  <c r="F47" i="26"/>
  <c r="F56" i="26"/>
  <c r="F31" i="26"/>
  <c r="F39" i="26"/>
  <c r="F48" i="26"/>
  <c r="I9" i="26"/>
  <c r="F14" i="26"/>
  <c r="F23" i="26"/>
  <c r="F32" i="26"/>
  <c r="F41" i="26"/>
  <c r="F49" i="26"/>
  <c r="F58" i="26"/>
  <c r="F13" i="26"/>
  <c r="F57" i="26"/>
  <c r="I10" i="26"/>
  <c r="F15" i="26"/>
  <c r="F24" i="26"/>
  <c r="F33" i="26"/>
  <c r="F42" i="26"/>
  <c r="F50" i="26"/>
  <c r="F59" i="26"/>
  <c r="F22" i="26"/>
  <c r="I8" i="26"/>
  <c r="F16" i="26"/>
  <c r="F25" i="26"/>
  <c r="F34" i="26"/>
  <c r="F43" i="26"/>
  <c r="F52" i="26"/>
  <c r="F60" i="26"/>
  <c r="F17" i="26"/>
  <c r="F26" i="26"/>
  <c r="F35" i="26"/>
  <c r="F44" i="26"/>
  <c r="F53" i="26"/>
  <c r="F61" i="26"/>
  <c r="F10" i="26"/>
  <c r="F19" i="26"/>
  <c r="F27" i="26"/>
  <c r="F36" i="26"/>
  <c r="F45" i="26"/>
  <c r="F54" i="26"/>
  <c r="F11" i="26"/>
  <c r="F20" i="26"/>
  <c r="F28" i="26"/>
  <c r="F37" i="26"/>
  <c r="F46" i="26"/>
  <c r="F55" i="26"/>
  <c r="A35" i="31"/>
  <c r="B34" i="31"/>
  <c r="N10" i="26"/>
  <c r="N11" i="26" s="1"/>
  <c r="S11" i="26" s="1"/>
  <c r="S20" i="26"/>
  <c r="S21" i="26"/>
  <c r="I60" i="26" l="1"/>
  <c r="I61" i="26"/>
  <c r="A36" i="31"/>
  <c r="B35" i="31"/>
  <c r="S10" i="26"/>
  <c r="N12" i="26"/>
  <c r="I13" i="26" l="1"/>
  <c r="I22" i="26"/>
  <c r="I31" i="26"/>
  <c r="I39" i="26"/>
  <c r="I48" i="26"/>
  <c r="I57" i="26"/>
  <c r="I23" i="26"/>
  <c r="I32" i="26"/>
  <c r="I41" i="26"/>
  <c r="I49" i="26"/>
  <c r="I58" i="26"/>
  <c r="I14" i="26"/>
  <c r="I15" i="26"/>
  <c r="I24" i="26"/>
  <c r="I33" i="26"/>
  <c r="I42" i="26"/>
  <c r="I50" i="26"/>
  <c r="I16" i="26"/>
  <c r="D3" i="5" s="1"/>
  <c r="I25" i="26"/>
  <c r="I34" i="26"/>
  <c r="I43" i="26"/>
  <c r="I52" i="26"/>
  <c r="I17" i="26"/>
  <c r="I26" i="26"/>
  <c r="I35" i="26"/>
  <c r="I44" i="26"/>
  <c r="I53" i="26"/>
  <c r="I19" i="26"/>
  <c r="I27" i="26"/>
  <c r="I36" i="26"/>
  <c r="I45" i="26"/>
  <c r="I54" i="26"/>
  <c r="I20" i="26"/>
  <c r="I28" i="26"/>
  <c r="I37" i="26"/>
  <c r="I46" i="26"/>
  <c r="I55" i="26"/>
  <c r="I21" i="26"/>
  <c r="I30" i="26"/>
  <c r="I38" i="26"/>
  <c r="I47" i="26"/>
  <c r="I56" i="26"/>
  <c r="I12" i="26"/>
  <c r="S12" i="26"/>
  <c r="A37" i="31"/>
  <c r="B36" i="31"/>
  <c r="A38" i="31" l="1"/>
  <c r="B37" i="31"/>
  <c r="H61" i="30"/>
  <c r="H60" i="30"/>
  <c r="H59" i="30"/>
  <c r="H58" i="30"/>
  <c r="H57" i="30"/>
  <c r="H56" i="30"/>
  <c r="H55" i="30"/>
  <c r="H54" i="30"/>
  <c r="H53" i="30"/>
  <c r="H52" i="30"/>
  <c r="H50" i="30"/>
  <c r="H49" i="30"/>
  <c r="H48" i="30"/>
  <c r="H47" i="30"/>
  <c r="H46" i="30"/>
  <c r="H45" i="30"/>
  <c r="H44" i="30"/>
  <c r="H43" i="30"/>
  <c r="H42" i="30"/>
  <c r="H41" i="30"/>
  <c r="H39" i="30"/>
  <c r="H38" i="30"/>
  <c r="H37" i="30"/>
  <c r="H36" i="30"/>
  <c r="H35" i="30"/>
  <c r="H34" i="30"/>
  <c r="H33" i="30"/>
  <c r="H32" i="30"/>
  <c r="H31" i="30"/>
  <c r="H30" i="30"/>
  <c r="H28" i="30"/>
  <c r="H27" i="30"/>
  <c r="H26" i="30"/>
  <c r="H25" i="30"/>
  <c r="H24" i="30"/>
  <c r="H23" i="30"/>
  <c r="H22" i="30"/>
  <c r="H21" i="30"/>
  <c r="H20" i="30"/>
  <c r="H19" i="30"/>
  <c r="H17" i="30"/>
  <c r="H16" i="30"/>
  <c r="H15" i="30"/>
  <c r="H14" i="30"/>
  <c r="H13" i="30"/>
  <c r="H12" i="30"/>
  <c r="H11" i="30"/>
  <c r="H10" i="30"/>
  <c r="H9" i="30"/>
  <c r="H8" i="30"/>
  <c r="E72" i="30"/>
  <c r="E71" i="30"/>
  <c r="E70" i="30"/>
  <c r="E69" i="30"/>
  <c r="E68" i="30"/>
  <c r="E67" i="30"/>
  <c r="E66" i="30"/>
  <c r="E65" i="30"/>
  <c r="E64" i="30"/>
  <c r="E63" i="30"/>
  <c r="E61" i="30"/>
  <c r="E60" i="30"/>
  <c r="E59" i="30"/>
  <c r="E58" i="30"/>
  <c r="E57" i="30"/>
  <c r="E56" i="30"/>
  <c r="E55" i="30"/>
  <c r="E54" i="30"/>
  <c r="E53" i="30"/>
  <c r="E52" i="30"/>
  <c r="E50" i="30"/>
  <c r="E49" i="30"/>
  <c r="E48" i="30"/>
  <c r="E47" i="30"/>
  <c r="E46" i="30"/>
  <c r="E45" i="30"/>
  <c r="E44" i="30"/>
  <c r="E43" i="30"/>
  <c r="E42" i="30"/>
  <c r="E41" i="30"/>
  <c r="E39" i="30"/>
  <c r="E38" i="30"/>
  <c r="E37" i="30"/>
  <c r="E36" i="30"/>
  <c r="E35" i="30"/>
  <c r="E34" i="30"/>
  <c r="E33" i="30"/>
  <c r="E32" i="30"/>
  <c r="E31" i="30"/>
  <c r="E30" i="30"/>
  <c r="E28" i="30"/>
  <c r="E27" i="30"/>
  <c r="E26" i="30"/>
  <c r="E25" i="30"/>
  <c r="E24" i="30"/>
  <c r="E23" i="30"/>
  <c r="E22" i="30"/>
  <c r="E21" i="30"/>
  <c r="E20" i="30"/>
  <c r="E19" i="30"/>
  <c r="E17" i="30"/>
  <c r="E16" i="30"/>
  <c r="E15" i="30"/>
  <c r="E8" i="30"/>
  <c r="B72" i="30"/>
  <c r="A39" i="31" l="1"/>
  <c r="B38" i="31"/>
  <c r="A41" i="31" l="1"/>
  <c r="B39" i="31"/>
  <c r="A42" i="31" l="1"/>
  <c r="B41" i="31"/>
  <c r="A4" i="9"/>
  <c r="A43" i="31" l="1"/>
  <c r="B42" i="31"/>
  <c r="A4" i="8"/>
  <c r="A4" i="11"/>
  <c r="A4" i="6"/>
  <c r="A4" i="5"/>
  <c r="A44" i="31" l="1"/>
  <c r="B43" i="31"/>
  <c r="J4" i="9"/>
  <c r="K4" i="9" s="1"/>
  <c r="J4" i="8"/>
  <c r="K4" i="8" s="1"/>
  <c r="J4" i="11"/>
  <c r="K4" i="11" s="1"/>
  <c r="A3" i="11" s="1"/>
  <c r="J4" i="6"/>
  <c r="K4" i="6" s="1"/>
  <c r="A45" i="31" l="1"/>
  <c r="B44" i="3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B4" i="11"/>
  <c r="B5" i="11" s="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B4" i="9"/>
  <c r="B5" i="9" s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A5" i="5"/>
  <c r="B4" i="5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B4" i="8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" i="6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B5" i="5" l="1"/>
  <c r="A6" i="5"/>
  <c r="A46" i="31"/>
  <c r="B45" i="31"/>
  <c r="D3" i="6"/>
  <c r="A7" i="5" l="1"/>
  <c r="B6" i="5"/>
  <c r="A47" i="31"/>
  <c r="B46" i="31"/>
  <c r="D3" i="8"/>
  <c r="D3" i="9"/>
  <c r="D4" i="9" s="1"/>
  <c r="E4" i="9" s="1"/>
  <c r="D4" i="6"/>
  <c r="E4" i="6" s="1"/>
  <c r="B7" i="5" l="1"/>
  <c r="A8" i="5"/>
  <c r="A48" i="31"/>
  <c r="B47" i="31"/>
  <c r="D5" i="9"/>
  <c r="E5" i="9" s="1"/>
  <c r="D4" i="5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5" i="6"/>
  <c r="E5" i="6" s="1"/>
  <c r="E3" i="6"/>
  <c r="D4" i="11"/>
  <c r="E4" i="11" s="1"/>
  <c r="E3" i="9"/>
  <c r="A9" i="5" l="1"/>
  <c r="B8" i="5"/>
  <c r="D27" i="5"/>
  <c r="E26" i="5"/>
  <c r="A49" i="31"/>
  <c r="B48" i="31"/>
  <c r="D6" i="9"/>
  <c r="E6" i="9" s="1"/>
  <c r="D4" i="8"/>
  <c r="E4" i="8" s="1"/>
  <c r="D5" i="11"/>
  <c r="E5" i="11" s="1"/>
  <c r="D6" i="6"/>
  <c r="E6" i="6" s="1"/>
  <c r="E3" i="11"/>
  <c r="E3" i="8"/>
  <c r="B9" i="5" l="1"/>
  <c r="A10" i="5"/>
  <c r="D28" i="5"/>
  <c r="E27" i="5"/>
  <c r="A50" i="31"/>
  <c r="B49" i="31"/>
  <c r="D7" i="9"/>
  <c r="E7" i="9" s="1"/>
  <c r="D5" i="8"/>
  <c r="E5" i="8" s="1"/>
  <c r="D6" i="11"/>
  <c r="E6" i="11" s="1"/>
  <c r="D7" i="6"/>
  <c r="E7" i="6" s="1"/>
  <c r="A3" i="9"/>
  <c r="A3" i="5"/>
  <c r="A3" i="8"/>
  <c r="A3" i="6"/>
  <c r="A11" i="5" l="1"/>
  <c r="B10" i="5"/>
  <c r="A52" i="31"/>
  <c r="E28" i="5"/>
  <c r="B50" i="31"/>
  <c r="E4" i="5"/>
  <c r="E5" i="5"/>
  <c r="D8" i="9"/>
  <c r="E8" i="9" s="1"/>
  <c r="D6" i="8"/>
  <c r="E6" i="8" s="1"/>
  <c r="E3" i="5"/>
  <c r="D7" i="11"/>
  <c r="E7" i="11" s="1"/>
  <c r="D8" i="6"/>
  <c r="E8" i="6" s="1"/>
  <c r="B11" i="5" l="1"/>
  <c r="A12" i="5"/>
  <c r="A53" i="31"/>
  <c r="B52" i="31"/>
  <c r="D9" i="9"/>
  <c r="E9" i="9" s="1"/>
  <c r="E6" i="5"/>
  <c r="D7" i="8"/>
  <c r="E7" i="8" s="1"/>
  <c r="D8" i="11"/>
  <c r="E8" i="11" s="1"/>
  <c r="D9" i="6"/>
  <c r="E9" i="6" s="1"/>
  <c r="A13" i="5" l="1"/>
  <c r="B12" i="5"/>
  <c r="B53" i="31"/>
  <c r="A54" i="31"/>
  <c r="E7" i="5"/>
  <c r="D10" i="9"/>
  <c r="E10" i="9" s="1"/>
  <c r="D8" i="8"/>
  <c r="E8" i="8" s="1"/>
  <c r="D9" i="11"/>
  <c r="E9" i="11" s="1"/>
  <c r="D10" i="6"/>
  <c r="E10" i="6" s="1"/>
  <c r="B13" i="5" l="1"/>
  <c r="A14" i="5"/>
  <c r="A55" i="31"/>
  <c r="B54" i="31"/>
  <c r="D11" i="9"/>
  <c r="E11" i="9" s="1"/>
  <c r="E8" i="5"/>
  <c r="D9" i="8"/>
  <c r="E9" i="8" s="1"/>
  <c r="D10" i="11"/>
  <c r="E10" i="11" s="1"/>
  <c r="D11" i="6"/>
  <c r="E11" i="6" s="1"/>
  <c r="A15" i="5" l="1"/>
  <c r="B14" i="5"/>
  <c r="B55" i="31"/>
  <c r="A56" i="31"/>
  <c r="E9" i="5"/>
  <c r="D12" i="9"/>
  <c r="E12" i="9" s="1"/>
  <c r="D10" i="8"/>
  <c r="E10" i="8" s="1"/>
  <c r="D11" i="11"/>
  <c r="E11" i="11" s="1"/>
  <c r="D12" i="6"/>
  <c r="E12" i="6" s="1"/>
  <c r="B15" i="5" l="1"/>
  <c r="A16" i="5"/>
  <c r="A57" i="31"/>
  <c r="B56" i="31"/>
  <c r="E10" i="5"/>
  <c r="D13" i="9"/>
  <c r="E13" i="9" s="1"/>
  <c r="D11" i="8"/>
  <c r="E11" i="8" s="1"/>
  <c r="D12" i="11"/>
  <c r="E12" i="11" s="1"/>
  <c r="D13" i="6"/>
  <c r="E13" i="6" s="1"/>
  <c r="A17" i="5" l="1"/>
  <c r="B16" i="5"/>
  <c r="B57" i="31"/>
  <c r="A58" i="31"/>
  <c r="D14" i="9"/>
  <c r="E14" i="9" s="1"/>
  <c r="E11" i="5"/>
  <c r="D12" i="8"/>
  <c r="E12" i="8" s="1"/>
  <c r="D13" i="11"/>
  <c r="E13" i="11" s="1"/>
  <c r="D14" i="6"/>
  <c r="E14" i="6" s="1"/>
  <c r="B17" i="5" l="1"/>
  <c r="A18" i="5"/>
  <c r="A59" i="31"/>
  <c r="B58" i="31"/>
  <c r="D15" i="9"/>
  <c r="E15" i="9" s="1"/>
  <c r="E12" i="5"/>
  <c r="D13" i="8"/>
  <c r="E13" i="8" s="1"/>
  <c r="D14" i="11"/>
  <c r="E14" i="11" s="1"/>
  <c r="D15" i="6"/>
  <c r="E15" i="6" s="1"/>
  <c r="A19" i="5" l="1"/>
  <c r="B18" i="5"/>
  <c r="A60" i="31"/>
  <c r="B59" i="31"/>
  <c r="D16" i="9"/>
  <c r="E16" i="9" s="1"/>
  <c r="E13" i="5"/>
  <c r="D14" i="8"/>
  <c r="E14" i="8" s="1"/>
  <c r="D15" i="11"/>
  <c r="E15" i="11" s="1"/>
  <c r="D16" i="6"/>
  <c r="E16" i="6" s="1"/>
  <c r="B19" i="5" l="1"/>
  <c r="A20" i="5"/>
  <c r="B60" i="31"/>
  <c r="A61" i="31"/>
  <c r="D17" i="9"/>
  <c r="E17" i="9" s="1"/>
  <c r="E14" i="5"/>
  <c r="D15" i="8"/>
  <c r="E15" i="8" s="1"/>
  <c r="D16" i="11"/>
  <c r="E16" i="11" s="1"/>
  <c r="D17" i="6"/>
  <c r="E17" i="6" s="1"/>
  <c r="A21" i="5" l="1"/>
  <c r="B20" i="5"/>
  <c r="B61" i="31"/>
  <c r="A63" i="31"/>
  <c r="D18" i="9"/>
  <c r="E18" i="9" s="1"/>
  <c r="E15" i="5"/>
  <c r="D16" i="8"/>
  <c r="E16" i="8" s="1"/>
  <c r="D17" i="11"/>
  <c r="E17" i="11" s="1"/>
  <c r="D18" i="6"/>
  <c r="E18" i="6" s="1"/>
  <c r="B21" i="5" l="1"/>
  <c r="A22" i="5"/>
  <c r="A64" i="31"/>
  <c r="B63" i="31"/>
  <c r="D19" i="9"/>
  <c r="E19" i="9" s="1"/>
  <c r="E16" i="5"/>
  <c r="D17" i="8"/>
  <c r="E17" i="8" s="1"/>
  <c r="D18" i="11"/>
  <c r="E18" i="11" s="1"/>
  <c r="D19" i="6"/>
  <c r="E19" i="6" s="1"/>
  <c r="A23" i="5" l="1"/>
  <c r="B22" i="5"/>
  <c r="A65" i="31"/>
  <c r="B64" i="31"/>
  <c r="D20" i="9"/>
  <c r="E20" i="9" s="1"/>
  <c r="E17" i="5"/>
  <c r="D18" i="8"/>
  <c r="E18" i="8" s="1"/>
  <c r="D19" i="11"/>
  <c r="E19" i="11" s="1"/>
  <c r="D20" i="6"/>
  <c r="E20" i="6" s="1"/>
  <c r="B23" i="5" l="1"/>
  <c r="A24" i="5"/>
  <c r="B65" i="31"/>
  <c r="A66" i="31"/>
  <c r="D21" i="9"/>
  <c r="E21" i="9" s="1"/>
  <c r="E18" i="5"/>
  <c r="D19" i="8"/>
  <c r="E19" i="8" s="1"/>
  <c r="D20" i="11"/>
  <c r="E20" i="11" s="1"/>
  <c r="D21" i="6"/>
  <c r="E21" i="6" s="1"/>
  <c r="A25" i="5" l="1"/>
  <c r="B24" i="5"/>
  <c r="B66" i="31"/>
  <c r="A67" i="31"/>
  <c r="D22" i="9"/>
  <c r="E22" i="9" s="1"/>
  <c r="E19" i="5"/>
  <c r="D20" i="8"/>
  <c r="E20" i="8" s="1"/>
  <c r="D21" i="11"/>
  <c r="E21" i="11" s="1"/>
  <c r="D22" i="6"/>
  <c r="E22" i="6" s="1"/>
  <c r="B25" i="5" l="1"/>
  <c r="A26" i="5"/>
  <c r="A68" i="31"/>
  <c r="B67" i="31"/>
  <c r="D23" i="9"/>
  <c r="E23" i="9" s="1"/>
  <c r="E20" i="5"/>
  <c r="D21" i="8"/>
  <c r="E21" i="8" s="1"/>
  <c r="D22" i="11"/>
  <c r="E22" i="11" s="1"/>
  <c r="D23" i="6"/>
  <c r="E23" i="6" s="1"/>
  <c r="A27" i="5" l="1"/>
  <c r="B26" i="5"/>
  <c r="A69" i="31"/>
  <c r="B68" i="31"/>
  <c r="D24" i="9"/>
  <c r="E24" i="9" s="1"/>
  <c r="E21" i="5"/>
  <c r="D22" i="8"/>
  <c r="E22" i="8" s="1"/>
  <c r="D23" i="11"/>
  <c r="E23" i="11" s="1"/>
  <c r="D24" i="6"/>
  <c r="E24" i="6" s="1"/>
  <c r="B27" i="5" l="1"/>
  <c r="A28" i="5"/>
  <c r="B69" i="31"/>
  <c r="A70" i="31"/>
  <c r="D25" i="9"/>
  <c r="E25" i="9" s="1"/>
  <c r="E22" i="5"/>
  <c r="D23" i="8"/>
  <c r="E23" i="8" s="1"/>
  <c r="D24" i="11"/>
  <c r="E24" i="11" s="1"/>
  <c r="D25" i="6"/>
  <c r="E25" i="6" s="1"/>
  <c r="B28" i="5" l="1"/>
  <c r="A71" i="31"/>
  <c r="B70" i="31"/>
  <c r="D26" i="9"/>
  <c r="E26" i="9" s="1"/>
  <c r="E23" i="5"/>
  <c r="D24" i="8"/>
  <c r="E24" i="8" s="1"/>
  <c r="D25" i="11"/>
  <c r="E25" i="11" s="1"/>
  <c r="D26" i="6"/>
  <c r="E26" i="6" s="1"/>
  <c r="B71" i="31" l="1"/>
  <c r="A72" i="31"/>
  <c r="D27" i="9"/>
  <c r="E27" i="9" s="1"/>
  <c r="E24" i="5"/>
  <c r="D25" i="8"/>
  <c r="E25" i="8" s="1"/>
  <c r="D26" i="11"/>
  <c r="E26" i="11" s="1"/>
  <c r="D27" i="6"/>
  <c r="E27" i="6" s="1"/>
  <c r="A74" i="31" l="1"/>
  <c r="B72" i="31"/>
  <c r="D28" i="9"/>
  <c r="E28" i="9" s="1"/>
  <c r="E25" i="5"/>
  <c r="D26" i="8"/>
  <c r="E26" i="8" s="1"/>
  <c r="D27" i="11"/>
  <c r="E27" i="11" s="1"/>
  <c r="D28" i="6"/>
  <c r="E28" i="6" s="1"/>
  <c r="B74" i="31" l="1"/>
  <c r="A75" i="31"/>
  <c r="D29" i="9"/>
  <c r="E29" i="9" s="1"/>
  <c r="D27" i="8"/>
  <c r="E27" i="8" s="1"/>
  <c r="D28" i="11"/>
  <c r="E28" i="11" s="1"/>
  <c r="D29" i="6"/>
  <c r="E29" i="6" s="1"/>
  <c r="B75" i="31" l="1"/>
  <c r="A76" i="31"/>
  <c r="D30" i="9"/>
  <c r="E30" i="9" s="1"/>
  <c r="D28" i="8"/>
  <c r="E28" i="8" s="1"/>
  <c r="D29" i="11"/>
  <c r="E29" i="11" s="1"/>
  <c r="D30" i="6"/>
  <c r="E30" i="6" s="1"/>
  <c r="A77" i="31" l="1"/>
  <c r="B76" i="31"/>
  <c r="D31" i="9"/>
  <c r="E31" i="9" s="1"/>
  <c r="D29" i="8"/>
  <c r="E29" i="8" s="1"/>
  <c r="D30" i="11"/>
  <c r="E30" i="11" s="1"/>
  <c r="D31" i="6"/>
  <c r="E31" i="6" s="1"/>
  <c r="A78" i="31" l="1"/>
  <c r="B77" i="31"/>
  <c r="D32" i="9"/>
  <c r="E32" i="9" s="1"/>
  <c r="D30" i="8"/>
  <c r="E30" i="8" s="1"/>
  <c r="D31" i="11"/>
  <c r="E31" i="11" s="1"/>
  <c r="D32" i="6"/>
  <c r="E32" i="6" s="1"/>
  <c r="A79" i="31" l="1"/>
  <c r="B78" i="31"/>
  <c r="D33" i="9"/>
  <c r="E33" i="9" s="1"/>
  <c r="D31" i="8"/>
  <c r="E31" i="8" s="1"/>
  <c r="D32" i="11"/>
  <c r="E32" i="11" s="1"/>
  <c r="D33" i="6"/>
  <c r="E33" i="6" s="1"/>
  <c r="B79" i="31" l="1"/>
  <c r="A80" i="31"/>
  <c r="D34" i="9"/>
  <c r="E34" i="9" s="1"/>
  <c r="D32" i="8"/>
  <c r="E32" i="8" s="1"/>
  <c r="D33" i="11"/>
  <c r="E33" i="11" s="1"/>
  <c r="D34" i="6"/>
  <c r="E34" i="6" s="1"/>
  <c r="A81" i="31" l="1"/>
  <c r="B80" i="31"/>
  <c r="D35" i="9"/>
  <c r="E35" i="9" s="1"/>
  <c r="D33" i="8"/>
  <c r="E33" i="8" s="1"/>
  <c r="D34" i="11"/>
  <c r="E34" i="11" s="1"/>
  <c r="D35" i="6"/>
  <c r="E35" i="6" s="1"/>
  <c r="A82" i="31" l="1"/>
  <c r="B81" i="31"/>
  <c r="D36" i="9"/>
  <c r="E36" i="9" s="1"/>
  <c r="D34" i="8"/>
  <c r="E34" i="8" s="1"/>
  <c r="D35" i="11"/>
  <c r="E35" i="11" s="1"/>
  <c r="D36" i="6"/>
  <c r="E36" i="6" s="1"/>
  <c r="A83" i="31" l="1"/>
  <c r="B82" i="31"/>
  <c r="D37" i="9"/>
  <c r="E37" i="9" s="1"/>
  <c r="D35" i="8"/>
  <c r="E35" i="8" s="1"/>
  <c r="D36" i="11"/>
  <c r="E36" i="11" s="1"/>
  <c r="D37" i="6"/>
  <c r="E37" i="6" s="1"/>
  <c r="B83" i="31" l="1"/>
  <c r="D38" i="9"/>
  <c r="E38" i="9" s="1"/>
  <c r="D36" i="8"/>
  <c r="E36" i="8" s="1"/>
  <c r="D37" i="11"/>
  <c r="E37" i="11" s="1"/>
  <c r="D38" i="6"/>
  <c r="E38" i="6" s="1"/>
  <c r="D39" i="9" l="1"/>
  <c r="E39" i="9" s="1"/>
  <c r="D37" i="8"/>
  <c r="E37" i="8" s="1"/>
  <c r="D38" i="11"/>
  <c r="E38" i="11" s="1"/>
  <c r="D39" i="6"/>
  <c r="E39" i="6" s="1"/>
  <c r="D40" i="9" l="1"/>
  <c r="E40" i="9" s="1"/>
  <c r="D38" i="8"/>
  <c r="E38" i="8" s="1"/>
  <c r="D39" i="11"/>
  <c r="D40" i="6"/>
  <c r="E40" i="6" s="1"/>
  <c r="E39" i="11" l="1"/>
  <c r="D40" i="11"/>
  <c r="D41" i="9"/>
  <c r="E41" i="9" s="1"/>
  <c r="D39" i="8"/>
  <c r="E39" i="8" s="1"/>
  <c r="D41" i="6"/>
  <c r="D41" i="11" l="1"/>
  <c r="E41" i="11" s="1"/>
  <c r="E40" i="11"/>
  <c r="E41" i="6"/>
  <c r="D42" i="6"/>
  <c r="D42" i="9"/>
  <c r="E42" i="9" s="1"/>
  <c r="D40" i="8"/>
  <c r="E42" i="6" l="1"/>
  <c r="D43" i="6"/>
  <c r="E40" i="8"/>
  <c r="D41" i="8"/>
  <c r="D43" i="9"/>
  <c r="E43" i="9" s="1"/>
  <c r="E43" i="6" l="1"/>
  <c r="D44" i="6"/>
  <c r="E44" i="6" s="1"/>
  <c r="E41" i="8"/>
  <c r="D42" i="8"/>
  <c r="D44" i="9"/>
  <c r="E44" i="9" s="1"/>
  <c r="D43" i="8" l="1"/>
  <c r="E43" i="8" s="1"/>
  <c r="E42" i="8"/>
  <c r="D45" i="9"/>
  <c r="E45" i="9" s="1"/>
  <c r="D46" i="9" l="1"/>
  <c r="E46" i="9" s="1"/>
  <c r="D47" i="9" l="1"/>
  <c r="E47" i="9" s="1"/>
  <c r="D48" i="9" l="1"/>
  <c r="E48" i="9" s="1"/>
  <c r="D49" i="9" l="1"/>
  <c r="E49" i="9" s="1"/>
  <c r="D50" i="9" l="1"/>
  <c r="E50" i="9" s="1"/>
  <c r="D51" i="9" l="1"/>
  <c r="E51" i="9" s="1"/>
  <c r="D52" i="9" l="1"/>
  <c r="E52" i="9" s="1"/>
  <c r="D53" i="9" l="1"/>
  <c r="E53" i="9" s="1"/>
  <c r="D54" i="9" l="1"/>
  <c r="E54" i="9" s="1"/>
  <c r="D55" i="9" l="1"/>
  <c r="E55" i="9" s="1"/>
  <c r="D56" i="9" l="1"/>
  <c r="E56" i="9" s="1"/>
  <c r="D57" i="9" l="1"/>
  <c r="E57" i="9" l="1"/>
  <c r="D58" i="9"/>
  <c r="E58" i="9" l="1"/>
  <c r="D59" i="9"/>
  <c r="D60" i="9" l="1"/>
  <c r="E60" i="9" s="1"/>
  <c r="E5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Wilkins</author>
  </authors>
  <commentList>
    <comment ref="C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Steve Wilkins:</t>
        </r>
        <r>
          <rPr>
            <sz val="9"/>
            <color indexed="81"/>
            <rFont val="Tahoma"/>
            <family val="2"/>
          </rPr>
          <t xml:space="preserve">
Tax Bracket after Standard Deduction is Subtracted ($11,800 less $2,200 = $9,600)</t>
        </r>
      </text>
    </comment>
  </commentList>
</comments>
</file>

<file path=xl/sharedStrings.xml><?xml version="1.0" encoding="utf-8"?>
<sst xmlns="http://schemas.openxmlformats.org/spreadsheetml/2006/main" count="356" uniqueCount="50">
  <si>
    <t>As Much</t>
  </si>
  <si>
    <t xml:space="preserve">As </t>
  </si>
  <si>
    <t>But Less</t>
  </si>
  <si>
    <t>Than</t>
  </si>
  <si>
    <t xml:space="preserve">Your  </t>
  </si>
  <si>
    <t>Tax is</t>
  </si>
  <si>
    <t xml:space="preserve">         If Your Income,</t>
  </si>
  <si>
    <t xml:space="preserve">            Line 00, is</t>
  </si>
  <si>
    <t>From</t>
  </si>
  <si>
    <t>To</t>
  </si>
  <si>
    <t>Rate</t>
  </si>
  <si>
    <t>%</t>
  </si>
  <si>
    <t>Less Than</t>
  </si>
  <si>
    <t>Credit</t>
  </si>
  <si>
    <t>Tax From Table</t>
  </si>
  <si>
    <t>Tax</t>
  </si>
  <si>
    <t xml:space="preserve">Amount </t>
  </si>
  <si>
    <t>of Increase</t>
  </si>
  <si>
    <t>(BxD)</t>
  </si>
  <si>
    <t>Bracket</t>
  </si>
  <si>
    <t>Married - 2</t>
  </si>
  <si>
    <t>Married - 1</t>
  </si>
  <si>
    <t>Single</t>
  </si>
  <si>
    <t>Head of Household 1</t>
  </si>
  <si>
    <t>Head of Household 2</t>
  </si>
  <si>
    <t>Increase</t>
  </si>
  <si>
    <t>over</t>
  </si>
  <si>
    <t xml:space="preserve"> 2022 Tax Brackets - Net Income less than or equal to $87,000</t>
  </si>
  <si>
    <t xml:space="preserve"> 2022 Tax Brackets - Net Income Greater Than $87,000</t>
  </si>
  <si>
    <t>(Rev 08/10//22)</t>
  </si>
  <si>
    <t>Bracket Adjustment</t>
  </si>
  <si>
    <t>2021 Brackets</t>
  </si>
  <si>
    <t>New 2022</t>
  </si>
  <si>
    <t>2022 CPI</t>
  </si>
  <si>
    <t>At Least</t>
  </si>
  <si>
    <t>But Not More Than</t>
  </si>
  <si>
    <t>Tax Rate</t>
  </si>
  <si>
    <t>and above</t>
  </si>
  <si>
    <t>3.0% minus</t>
  </si>
  <si>
    <t>2.0% minus</t>
  </si>
  <si>
    <t>3.4% minus</t>
  </si>
  <si>
    <t>4.9% minus</t>
  </si>
  <si>
    <t>Tax Bracket</t>
  </si>
  <si>
    <t>Over</t>
  </si>
  <si>
    <t>But Not Over</t>
  </si>
  <si>
    <t>Percentage</t>
  </si>
  <si>
    <t>Minus Adjustment</t>
  </si>
  <si>
    <t>Withholding</t>
  </si>
  <si>
    <t>Tax Bracket Old Format</t>
  </si>
  <si>
    <t>Tax Bracket Format to Match Withholding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</si>
</sst>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164" formatCode="&quot;$&quot;#,##0"/>
    <numFmt numFmtId="165" formatCode="0.0000%"/>
    <numFmt numFmtId="166" formatCode="&quot;$&quot;#,##0.00"/>
    <numFmt numFmtId="167" formatCode="0.0%"/>
    <numFmt numFmtId="168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8"/>
      <color theme="3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5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3" fillId="0" borderId="19" xfId="0" applyFont="1" applyBorder="1"/>
    <xf numFmtId="0" fontId="3" fillId="0" borderId="5" xfId="0" applyFont="1" applyBorder="1"/>
    <xf numFmtId="0" fontId="3" fillId="0" borderId="20" xfId="0" applyFont="1" applyBorder="1"/>
    <xf numFmtId="0" fontId="3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3" xfId="0" applyNumberFormat="1" applyFont="1" applyBorder="1"/>
    <xf numFmtId="3" fontId="2" fillId="0" borderId="1" xfId="0" applyNumberFormat="1" applyFont="1" applyBorder="1"/>
    <xf numFmtId="3" fontId="2" fillId="0" borderId="6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0" fontId="0" fillId="0" borderId="25" xfId="0" applyBorder="1"/>
    <xf numFmtId="0" fontId="2" fillId="0" borderId="0" xfId="0" applyFont="1" applyBorder="1" applyAlignment="1">
      <alignment horizontal="left"/>
    </xf>
    <xf numFmtId="8" fontId="2" fillId="0" borderId="0" xfId="0" applyNumberFormat="1" applyFont="1" applyBorder="1" applyAlignment="1">
      <alignment horizontal="left"/>
    </xf>
    <xf numFmtId="0" fontId="2" fillId="0" borderId="26" xfId="0" applyFont="1" applyBorder="1"/>
    <xf numFmtId="0" fontId="0" fillId="0" borderId="27" xfId="0" applyBorder="1"/>
    <xf numFmtId="0" fontId="2" fillId="0" borderId="29" xfId="0" applyFont="1" applyBorder="1" applyAlignment="1">
      <alignment horizontal="left"/>
    </xf>
    <xf numFmtId="8" fontId="2" fillId="0" borderId="29" xfId="0" applyNumberFormat="1" applyFont="1" applyBorder="1" applyAlignment="1">
      <alignment horizontal="left"/>
    </xf>
    <xf numFmtId="42" fontId="0" fillId="0" borderId="0" xfId="0" applyNumberFormat="1"/>
    <xf numFmtId="42" fontId="5" fillId="0" borderId="17" xfId="0" applyNumberFormat="1" applyFont="1" applyBorder="1" applyAlignment="1">
      <alignment horizontal="center"/>
    </xf>
    <xf numFmtId="42" fontId="5" fillId="2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0" fontId="0" fillId="2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ill="1"/>
    <xf numFmtId="0" fontId="4" fillId="0" borderId="30" xfId="0" applyFont="1" applyBorder="1"/>
    <xf numFmtId="0" fontId="0" fillId="0" borderId="32" xfId="0" applyBorder="1"/>
    <xf numFmtId="42" fontId="5" fillId="0" borderId="0" xfId="0" applyNumberFormat="1" applyFont="1" applyBorder="1" applyAlignment="1">
      <alignment horizontal="center"/>
    </xf>
    <xf numFmtId="42" fontId="5" fillId="0" borderId="0" xfId="0" applyNumberFormat="1" applyFont="1" applyFill="1" applyBorder="1" applyAlignment="1">
      <alignment horizontal="center"/>
    </xf>
    <xf numFmtId="42" fontId="0" fillId="0" borderId="0" xfId="0" applyNumberFormat="1" applyFill="1" applyBorder="1"/>
    <xf numFmtId="42" fontId="0" fillId="0" borderId="0" xfId="0" applyNumberFormat="1" applyFill="1"/>
    <xf numFmtId="10" fontId="0" fillId="0" borderId="0" xfId="0" applyNumberFormat="1" applyFill="1" applyAlignment="1">
      <alignment horizontal="center"/>
    </xf>
    <xf numFmtId="166" fontId="0" fillId="0" borderId="0" xfId="0" applyNumberFormat="1" applyFill="1"/>
    <xf numFmtId="166" fontId="0" fillId="2" borderId="0" xfId="0" applyNumberFormat="1" applyFill="1"/>
    <xf numFmtId="8" fontId="0" fillId="0" borderId="0" xfId="0" applyNumberFormat="1"/>
    <xf numFmtId="0" fontId="1" fillId="0" borderId="0" xfId="0" applyFont="1" applyFill="1"/>
    <xf numFmtId="0" fontId="6" fillId="0" borderId="0" xfId="0" applyFont="1" applyFill="1"/>
    <xf numFmtId="42" fontId="0" fillId="0" borderId="0" xfId="0" applyNumberFormat="1" applyFill="1" applyAlignment="1">
      <alignment horizontal="center"/>
    </xf>
    <xf numFmtId="164" fontId="2" fillId="2" borderId="33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/>
    <xf numFmtId="0" fontId="1" fillId="2" borderId="0" xfId="0" applyFont="1" applyFill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0" fillId="0" borderId="35" xfId="0" applyBorder="1"/>
    <xf numFmtId="0" fontId="2" fillId="3" borderId="0" xfId="0" applyFont="1" applyFill="1" applyBorder="1" applyAlignment="1"/>
    <xf numFmtId="0" fontId="2" fillId="3" borderId="25" xfId="0" applyFont="1" applyFill="1" applyBorder="1" applyAlignment="1"/>
    <xf numFmtId="168" fontId="0" fillId="0" borderId="0" xfId="0" applyNumberFormat="1" applyAlignment="1">
      <alignment horizontal="center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2" fillId="3" borderId="28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2" fillId="3" borderId="34" xfId="0" applyFont="1" applyFill="1" applyBorder="1" applyAlignment="1"/>
    <xf numFmtId="0" fontId="2" fillId="3" borderId="21" xfId="0" applyFont="1" applyFill="1" applyBorder="1" applyAlignment="1"/>
    <xf numFmtId="0" fontId="0" fillId="3" borderId="31" xfId="0" applyFill="1" applyBorder="1"/>
    <xf numFmtId="0" fontId="3" fillId="3" borderId="33" xfId="0" applyFont="1" applyFill="1" applyBorder="1" applyAlignment="1"/>
    <xf numFmtId="3" fontId="2" fillId="0" borderId="0" xfId="0" applyNumberFormat="1" applyFont="1" applyFill="1" applyBorder="1" applyAlignment="1">
      <alignment horizontal="center"/>
    </xf>
    <xf numFmtId="8" fontId="2" fillId="0" borderId="36" xfId="0" applyNumberFormat="1" applyFont="1" applyBorder="1"/>
    <xf numFmtId="0" fontId="0" fillId="0" borderId="15" xfId="0" applyFill="1" applyBorder="1"/>
    <xf numFmtId="0" fontId="3" fillId="0" borderId="20" xfId="0" applyFont="1" applyFill="1" applyBorder="1"/>
    <xf numFmtId="0" fontId="0" fillId="0" borderId="13" xfId="0" applyFill="1" applyBorder="1"/>
    <xf numFmtId="0" fontId="0" fillId="0" borderId="2" xfId="0" applyFill="1" applyBorder="1"/>
    <xf numFmtId="0" fontId="3" fillId="0" borderId="0" xfId="0" applyFont="1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11" xfId="0" applyFill="1" applyBorder="1"/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7" xfId="0" applyFill="1" applyBorder="1"/>
    <xf numFmtId="0" fontId="0" fillId="0" borderId="6" xfId="0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1" xfId="0" applyFill="1" applyBorder="1"/>
    <xf numFmtId="3" fontId="2" fillId="0" borderId="10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37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7" xfId="0" applyFill="1" applyBorder="1"/>
    <xf numFmtId="0" fontId="0" fillId="0" borderId="38" xfId="0" applyFill="1" applyBorder="1"/>
    <xf numFmtId="0" fontId="3" fillId="0" borderId="19" xfId="0" applyFont="1" applyFill="1" applyBorder="1"/>
    <xf numFmtId="0" fontId="0" fillId="0" borderId="14" xfId="0" applyFill="1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3" xfId="0" applyFill="1" applyBorder="1"/>
    <xf numFmtId="3" fontId="2" fillId="0" borderId="3" xfId="0" applyNumberFormat="1" applyFont="1" applyFill="1" applyBorder="1"/>
    <xf numFmtId="3" fontId="2" fillId="0" borderId="1" xfId="0" applyNumberFormat="1" applyFont="1" applyFill="1" applyBorder="1"/>
    <xf numFmtId="0" fontId="2" fillId="0" borderId="16" xfId="0" applyFont="1" applyFill="1" applyBorder="1"/>
    <xf numFmtId="0" fontId="0" fillId="0" borderId="16" xfId="0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8" xfId="0" applyFont="1" applyFill="1" applyBorder="1"/>
    <xf numFmtId="0" fontId="2" fillId="0" borderId="12" xfId="0" applyFont="1" applyFill="1" applyBorder="1"/>
    <xf numFmtId="0" fontId="2" fillId="0" borderId="2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0" borderId="5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3" fontId="0" fillId="0" borderId="1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42" fontId="0" fillId="4" borderId="0" xfId="0" applyNumberFormat="1" applyFill="1"/>
    <xf numFmtId="0" fontId="0" fillId="4" borderId="0" xfId="0" applyFill="1"/>
    <xf numFmtId="10" fontId="2" fillId="0" borderId="0" xfId="0" applyNumberFormat="1" applyFont="1" applyBorder="1" applyAlignment="1">
      <alignment horizontal="center"/>
    </xf>
    <xf numFmtId="0" fontId="2" fillId="0" borderId="2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2" fillId="0" borderId="39" xfId="0" applyFont="1" applyBorder="1"/>
    <xf numFmtId="3" fontId="2" fillId="0" borderId="16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0" xfId="0" applyFont="1"/>
    <xf numFmtId="3" fontId="2" fillId="0" borderId="41" xfId="0" applyNumberFormat="1" applyFont="1" applyFill="1" applyBorder="1" applyAlignment="1">
      <alignment horizontal="center"/>
    </xf>
    <xf numFmtId="3" fontId="2" fillId="0" borderId="39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29" xfId="0" applyNumberFormat="1" applyFont="1" applyFill="1" applyBorder="1" applyAlignment="1">
      <alignment horizontal="center"/>
    </xf>
    <xf numFmtId="3" fontId="2" fillId="0" borderId="34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6" fontId="0" fillId="5" borderId="1" xfId="0" applyNumberFormat="1" applyFill="1" applyBorder="1" applyAlignment="1">
      <alignment horizontal="center"/>
    </xf>
    <xf numFmtId="9" fontId="0" fillId="0" borderId="37" xfId="0" applyNumberFormat="1" applyBorder="1" applyAlignment="1">
      <alignment horizontal="center"/>
    </xf>
    <xf numFmtId="6" fontId="0" fillId="5" borderId="40" xfId="0" applyNumberFormat="1" applyFill="1" applyBorder="1" applyAlignment="1">
      <alignment horizontal="center"/>
    </xf>
    <xf numFmtId="8" fontId="0" fillId="5" borderId="37" xfId="0" applyNumberFormat="1" applyFill="1" applyBorder="1" applyAlignment="1">
      <alignment horizontal="left"/>
    </xf>
    <xf numFmtId="0" fontId="0" fillId="5" borderId="40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1" fillId="5" borderId="42" xfId="0" applyFont="1" applyFill="1" applyBorder="1" applyAlignment="1">
      <alignment horizontal="right"/>
    </xf>
    <xf numFmtId="6" fontId="0" fillId="6" borderId="40" xfId="0" applyNumberFormat="1" applyFill="1" applyBorder="1" applyAlignment="1">
      <alignment horizontal="center"/>
    </xf>
    <xf numFmtId="0" fontId="1" fillId="6" borderId="42" xfId="0" applyFont="1" applyFill="1" applyBorder="1" applyAlignment="1">
      <alignment horizontal="right"/>
    </xf>
    <xf numFmtId="8" fontId="0" fillId="6" borderId="37" xfId="0" applyNumberFormat="1" applyFill="1" applyBorder="1" applyAlignment="1">
      <alignment horizontal="left"/>
    </xf>
    <xf numFmtId="10" fontId="0" fillId="0" borderId="40" xfId="0" applyNumberFormat="1" applyBorder="1" applyAlignment="1">
      <alignment horizontal="center"/>
    </xf>
    <xf numFmtId="10" fontId="0" fillId="6" borderId="40" xfId="0" applyNumberFormat="1" applyFill="1" applyBorder="1" applyAlignment="1">
      <alignment horizontal="center"/>
    </xf>
    <xf numFmtId="8" fontId="0" fillId="6" borderId="37" xfId="0" applyNumberFormat="1" applyFill="1" applyBorder="1" applyAlignment="1">
      <alignment horizontal="center"/>
    </xf>
    <xf numFmtId="8" fontId="0" fillId="5" borderId="37" xfId="0" applyNumberFormat="1" applyFill="1" applyBorder="1" applyAlignment="1">
      <alignment horizontal="center"/>
    </xf>
    <xf numFmtId="42" fontId="5" fillId="2" borderId="0" xfId="0" applyNumberFormat="1" applyFont="1" applyFill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9" fontId="0" fillId="0" borderId="42" xfId="0" applyNumberFormat="1" applyBorder="1" applyAlignment="1">
      <alignment horizontal="center"/>
    </xf>
    <xf numFmtId="9" fontId="0" fillId="0" borderId="37" xfId="0" applyNumberFormat="1" applyBorder="1" applyAlignment="1">
      <alignment horizontal="center"/>
    </xf>
    <xf numFmtId="0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17</xdr:row>
      <xdr:rowOff>9525</xdr:rowOff>
    </xdr:from>
    <xdr:to>
      <xdr:col>1</xdr:col>
      <xdr:colOff>219075</xdr:colOff>
      <xdr:row>18</xdr:row>
      <xdr:rowOff>9525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57200" y="2114550"/>
          <a:ext cx="381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$1,000</a:t>
          </a:r>
        </a:p>
      </xdr:txBody>
    </xdr:sp>
    <xdr:clientData/>
  </xdr:twoCellAnchor>
  <xdr:twoCellAnchor>
    <xdr:from>
      <xdr:col>0</xdr:col>
      <xdr:colOff>457200</xdr:colOff>
      <xdr:row>28</xdr:row>
      <xdr:rowOff>9525</xdr:rowOff>
    </xdr:from>
    <xdr:to>
      <xdr:col>1</xdr:col>
      <xdr:colOff>266700</xdr:colOff>
      <xdr:row>29</xdr:row>
      <xdr:rowOff>9525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57200" y="3476625"/>
          <a:ext cx="4286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457200</xdr:colOff>
      <xdr:row>39</xdr:row>
      <xdr:rowOff>9525</xdr:rowOff>
    </xdr:from>
    <xdr:to>
      <xdr:col>1</xdr:col>
      <xdr:colOff>228600</xdr:colOff>
      <xdr:row>40</xdr:row>
      <xdr:rowOff>19050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57200" y="4838700"/>
          <a:ext cx="390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466725</xdr:colOff>
      <xdr:row>50</xdr:row>
      <xdr:rowOff>19050</xdr:rowOff>
    </xdr:from>
    <xdr:to>
      <xdr:col>1</xdr:col>
      <xdr:colOff>266700</xdr:colOff>
      <xdr:row>51</xdr:row>
      <xdr:rowOff>19050</xdr:rowOff>
    </xdr:to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6725" y="6210300"/>
          <a:ext cx="4191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457200</xdr:colOff>
      <xdr:row>6</xdr:row>
      <xdr:rowOff>0</xdr:rowOff>
    </xdr:from>
    <xdr:to>
      <xdr:col>4</xdr:col>
      <xdr:colOff>228600</xdr:colOff>
      <xdr:row>7</xdr:row>
      <xdr:rowOff>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314575" y="742950"/>
          <a:ext cx="3905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17</xdr:row>
      <xdr:rowOff>9525</xdr:rowOff>
    </xdr:from>
    <xdr:to>
      <xdr:col>4</xdr:col>
      <xdr:colOff>266700</xdr:colOff>
      <xdr:row>18</xdr:row>
      <xdr:rowOff>19050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305050" y="2114550"/>
          <a:ext cx="4381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28</xdr:row>
      <xdr:rowOff>19050</xdr:rowOff>
    </xdr:from>
    <xdr:to>
      <xdr:col>4</xdr:col>
      <xdr:colOff>257175</xdr:colOff>
      <xdr:row>29</xdr:row>
      <xdr:rowOff>28575</xdr:rowOff>
    </xdr:to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05050" y="3486150"/>
          <a:ext cx="4286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457200</xdr:colOff>
      <xdr:row>39</xdr:row>
      <xdr:rowOff>9525</xdr:rowOff>
    </xdr:from>
    <xdr:to>
      <xdr:col>4</xdr:col>
      <xdr:colOff>228600</xdr:colOff>
      <xdr:row>40</xdr:row>
      <xdr:rowOff>9525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314575" y="4838700"/>
          <a:ext cx="3905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$8,000</a:t>
          </a:r>
        </a:p>
      </xdr:txBody>
    </xdr:sp>
    <xdr:clientData/>
  </xdr:twoCellAnchor>
  <xdr:twoCellAnchor>
    <xdr:from>
      <xdr:col>3</xdr:col>
      <xdr:colOff>457200</xdr:colOff>
      <xdr:row>50</xdr:row>
      <xdr:rowOff>9525</xdr:rowOff>
    </xdr:from>
    <xdr:to>
      <xdr:col>4</xdr:col>
      <xdr:colOff>323850</xdr:colOff>
      <xdr:row>51</xdr:row>
      <xdr:rowOff>9525</xdr:rowOff>
    </xdr:to>
    <xdr:sp macro="" textlink="">
      <xdr:nvSpPr>
        <xdr:cNvPr id="26" name="Text Box 1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2314575" y="6200775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6</xdr:row>
      <xdr:rowOff>9525</xdr:rowOff>
    </xdr:from>
    <xdr:to>
      <xdr:col>7</xdr:col>
      <xdr:colOff>409575</xdr:colOff>
      <xdr:row>7</xdr:row>
      <xdr:rowOff>9525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191000" y="752475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17</xdr:row>
      <xdr:rowOff>9525</xdr:rowOff>
    </xdr:from>
    <xdr:to>
      <xdr:col>7</xdr:col>
      <xdr:colOff>428625</xdr:colOff>
      <xdr:row>18</xdr:row>
      <xdr:rowOff>19050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181475" y="2114550"/>
          <a:ext cx="5810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28</xdr:row>
      <xdr:rowOff>19050</xdr:rowOff>
    </xdr:from>
    <xdr:to>
      <xdr:col>7</xdr:col>
      <xdr:colOff>533400</xdr:colOff>
      <xdr:row>29</xdr:row>
      <xdr:rowOff>19050</xdr:rowOff>
    </xdr:to>
    <xdr:sp macro="" textlink="">
      <xdr:nvSpPr>
        <xdr:cNvPr id="29" name="Text Box 1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191000" y="3486150"/>
          <a:ext cx="6762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$12,000</a:t>
          </a:r>
        </a:p>
      </xdr:txBody>
    </xdr:sp>
    <xdr:clientData/>
  </xdr:twoCellAnchor>
  <xdr:twoCellAnchor>
    <xdr:from>
      <xdr:col>6</xdr:col>
      <xdr:colOff>476250</xdr:colOff>
      <xdr:row>39</xdr:row>
      <xdr:rowOff>9525</xdr:rowOff>
    </xdr:from>
    <xdr:to>
      <xdr:col>7</xdr:col>
      <xdr:colOff>438150</xdr:colOff>
      <xdr:row>40</xdr:row>
      <xdr:rowOff>9525</xdr:rowOff>
    </xdr:to>
    <xdr:sp macro="" textlink="">
      <xdr:nvSpPr>
        <xdr:cNvPr id="30" name="Text Box 1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191000" y="4838700"/>
          <a:ext cx="5810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50</xdr:row>
      <xdr:rowOff>9525</xdr:rowOff>
    </xdr:from>
    <xdr:to>
      <xdr:col>7</xdr:col>
      <xdr:colOff>304800</xdr:colOff>
      <xdr:row>51</xdr:row>
      <xdr:rowOff>9525</xdr:rowOff>
    </xdr:to>
    <xdr:sp macro="" textlink="">
      <xdr:nvSpPr>
        <xdr:cNvPr id="31" name="Text Box 1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191000" y="62007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6</xdr:row>
      <xdr:rowOff>0</xdr:rowOff>
    </xdr:from>
    <xdr:to>
      <xdr:col>1</xdr:col>
      <xdr:colOff>447675</xdr:colOff>
      <xdr:row>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76250" y="742950"/>
          <a:ext cx="5810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457200</xdr:colOff>
      <xdr:row>17</xdr:row>
      <xdr:rowOff>0</xdr:rowOff>
    </xdr:from>
    <xdr:to>
      <xdr:col>1</xdr:col>
      <xdr:colOff>295275</xdr:colOff>
      <xdr:row>18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210502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27</xdr:row>
      <xdr:rowOff>114300</xdr:rowOff>
    </xdr:from>
    <xdr:to>
      <xdr:col>1</xdr:col>
      <xdr:colOff>352425</xdr:colOff>
      <xdr:row>29</xdr:row>
      <xdr:rowOff>9525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7675" y="3457575"/>
          <a:ext cx="514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466725</xdr:colOff>
      <xdr:row>39</xdr:row>
      <xdr:rowOff>9525</xdr:rowOff>
    </xdr:from>
    <xdr:to>
      <xdr:col>1</xdr:col>
      <xdr:colOff>409575</xdr:colOff>
      <xdr:row>40</xdr:row>
      <xdr:rowOff>9525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6725" y="4838700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466725</xdr:colOff>
      <xdr:row>50</xdr:row>
      <xdr:rowOff>19050</xdr:rowOff>
    </xdr:from>
    <xdr:to>
      <xdr:col>1</xdr:col>
      <xdr:colOff>390525</xdr:colOff>
      <xdr:row>51</xdr:row>
      <xdr:rowOff>19050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6725" y="6210300"/>
          <a:ext cx="533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457200</xdr:colOff>
      <xdr:row>61</xdr:row>
      <xdr:rowOff>9525</xdr:rowOff>
    </xdr:from>
    <xdr:to>
      <xdr:col>1</xdr:col>
      <xdr:colOff>342900</xdr:colOff>
      <xdr:row>62</xdr:row>
      <xdr:rowOff>19050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57200" y="7562850"/>
          <a:ext cx="4953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00</a:t>
          </a:r>
        </a:p>
      </xdr:txBody>
    </xdr:sp>
    <xdr:clientData/>
  </xdr:twoCellAnchor>
  <xdr:twoCellAnchor>
    <xdr:from>
      <xdr:col>3</xdr:col>
      <xdr:colOff>447675</xdr:colOff>
      <xdr:row>6</xdr:row>
      <xdr:rowOff>9525</xdr:rowOff>
    </xdr:from>
    <xdr:to>
      <xdr:col>4</xdr:col>
      <xdr:colOff>390525</xdr:colOff>
      <xdr:row>7</xdr:row>
      <xdr:rowOff>9525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2200275" y="752475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457200</xdr:colOff>
      <xdr:row>17</xdr:row>
      <xdr:rowOff>9525</xdr:rowOff>
    </xdr:from>
    <xdr:to>
      <xdr:col>4</xdr:col>
      <xdr:colOff>323850</xdr:colOff>
      <xdr:row>18</xdr:row>
      <xdr:rowOff>9525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2209800" y="2114550"/>
          <a:ext cx="4762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$22,000</a:t>
          </a:r>
        </a:p>
      </xdr:txBody>
    </xdr:sp>
    <xdr:clientData/>
  </xdr:twoCellAnchor>
  <xdr:twoCellAnchor>
    <xdr:from>
      <xdr:col>3</xdr:col>
      <xdr:colOff>457200</xdr:colOff>
      <xdr:row>28</xdr:row>
      <xdr:rowOff>9525</xdr:rowOff>
    </xdr:from>
    <xdr:to>
      <xdr:col>4</xdr:col>
      <xdr:colOff>314325</xdr:colOff>
      <xdr:row>29</xdr:row>
      <xdr:rowOff>9525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209800" y="3476625"/>
          <a:ext cx="466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342900</xdr:colOff>
      <xdr:row>40</xdr:row>
      <xdr:rowOff>9525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219325" y="4838700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50</xdr:row>
      <xdr:rowOff>9525</xdr:rowOff>
    </xdr:from>
    <xdr:to>
      <xdr:col>4</xdr:col>
      <xdr:colOff>342900</xdr:colOff>
      <xdr:row>51</xdr:row>
      <xdr:rowOff>19050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2200275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61</xdr:row>
      <xdr:rowOff>9525</xdr:rowOff>
    </xdr:from>
    <xdr:to>
      <xdr:col>4</xdr:col>
      <xdr:colOff>342900</xdr:colOff>
      <xdr:row>62</xdr:row>
      <xdr:rowOff>9525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200275" y="7562850"/>
          <a:ext cx="504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457200</xdr:colOff>
      <xdr:row>6</xdr:row>
      <xdr:rowOff>9525</xdr:rowOff>
    </xdr:from>
    <xdr:to>
      <xdr:col>7</xdr:col>
      <xdr:colOff>333375</xdr:colOff>
      <xdr:row>7</xdr:row>
      <xdr:rowOff>9525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038600" y="752475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$27,000</a:t>
          </a:r>
        </a:p>
      </xdr:txBody>
    </xdr:sp>
    <xdr:clientData/>
  </xdr:twoCellAnchor>
  <xdr:twoCellAnchor editAs="oneCell">
    <xdr:from>
      <xdr:col>6</xdr:col>
      <xdr:colOff>457200</xdr:colOff>
      <xdr:row>17</xdr:row>
      <xdr:rowOff>9525</xdr:rowOff>
    </xdr:from>
    <xdr:to>
      <xdr:col>7</xdr:col>
      <xdr:colOff>361950</xdr:colOff>
      <xdr:row>18</xdr:row>
      <xdr:rowOff>9525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38600" y="2114550"/>
          <a:ext cx="5143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28</xdr:row>
      <xdr:rowOff>9525</xdr:rowOff>
    </xdr:from>
    <xdr:to>
      <xdr:col>7</xdr:col>
      <xdr:colOff>409575</xdr:colOff>
      <xdr:row>29</xdr:row>
      <xdr:rowOff>9525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048125" y="3476625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39</xdr:row>
      <xdr:rowOff>9525</xdr:rowOff>
    </xdr:from>
    <xdr:to>
      <xdr:col>7</xdr:col>
      <xdr:colOff>438150</xdr:colOff>
      <xdr:row>40</xdr:row>
      <xdr:rowOff>9525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048125" y="4838700"/>
          <a:ext cx="5810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50</xdr:row>
      <xdr:rowOff>9525</xdr:rowOff>
    </xdr:from>
    <xdr:to>
      <xdr:col>7</xdr:col>
      <xdr:colOff>304800</xdr:colOff>
      <xdr:row>51</xdr:row>
      <xdr:rowOff>9525</xdr:rowOff>
    </xdr:to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048125" y="62007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428625</xdr:colOff>
      <xdr:row>60</xdr:row>
      <xdr:rowOff>114300</xdr:rowOff>
    </xdr:from>
    <xdr:to>
      <xdr:col>7</xdr:col>
      <xdr:colOff>333375</xdr:colOff>
      <xdr:row>62</xdr:row>
      <xdr:rowOff>9525</xdr:rowOff>
    </xdr:to>
    <xdr:sp macro="" textlink="">
      <xdr:nvSpPr>
        <xdr:cNvPr id="20" name="Text Box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010025" y="7543800"/>
          <a:ext cx="514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6</xdr:row>
      <xdr:rowOff>9525</xdr:rowOff>
    </xdr:from>
    <xdr:to>
      <xdr:col>1</xdr:col>
      <xdr:colOff>381000</xdr:colOff>
      <xdr:row>7</xdr:row>
      <xdr:rowOff>9525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38150" y="752475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17</xdr:row>
      <xdr:rowOff>9525</xdr:rowOff>
    </xdr:from>
    <xdr:to>
      <xdr:col>1</xdr:col>
      <xdr:colOff>361950</xdr:colOff>
      <xdr:row>18</xdr:row>
      <xdr:rowOff>9525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2114550"/>
          <a:ext cx="533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28</xdr:row>
      <xdr:rowOff>9525</xdr:rowOff>
    </xdr:from>
    <xdr:to>
      <xdr:col>1</xdr:col>
      <xdr:colOff>323850</xdr:colOff>
      <xdr:row>29</xdr:row>
      <xdr:rowOff>19050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38150" y="3476625"/>
          <a:ext cx="4953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00</a:t>
          </a:r>
        </a:p>
      </xdr:txBody>
    </xdr:sp>
    <xdr:clientData/>
  </xdr:twoCellAnchor>
  <xdr:twoCellAnchor>
    <xdr:from>
      <xdr:col>0</xdr:col>
      <xdr:colOff>457200</xdr:colOff>
      <xdr:row>39</xdr:row>
      <xdr:rowOff>9525</xdr:rowOff>
    </xdr:from>
    <xdr:to>
      <xdr:col>1</xdr:col>
      <xdr:colOff>400050</xdr:colOff>
      <xdr:row>40</xdr:row>
      <xdr:rowOff>9525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57200" y="4838700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50</xdr:row>
      <xdr:rowOff>9525</xdr:rowOff>
    </xdr:from>
    <xdr:to>
      <xdr:col>1</xdr:col>
      <xdr:colOff>304800</xdr:colOff>
      <xdr:row>51</xdr:row>
      <xdr:rowOff>9525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38150" y="6200775"/>
          <a:ext cx="4762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$37,000</a:t>
          </a:r>
        </a:p>
      </xdr:txBody>
    </xdr:sp>
    <xdr:clientData/>
  </xdr:twoCellAnchor>
  <xdr:twoCellAnchor>
    <xdr:from>
      <xdr:col>0</xdr:col>
      <xdr:colOff>428625</xdr:colOff>
      <xdr:row>61</xdr:row>
      <xdr:rowOff>9525</xdr:rowOff>
    </xdr:from>
    <xdr:to>
      <xdr:col>1</xdr:col>
      <xdr:colOff>285750</xdr:colOff>
      <xdr:row>62</xdr:row>
      <xdr:rowOff>9525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28625" y="7562850"/>
          <a:ext cx="466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457200</xdr:colOff>
      <xdr:row>6</xdr:row>
      <xdr:rowOff>9525</xdr:rowOff>
    </xdr:from>
    <xdr:to>
      <xdr:col>4</xdr:col>
      <xdr:colOff>333375</xdr:colOff>
      <xdr:row>7</xdr:row>
      <xdr:rowOff>9525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2286000" y="752475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17</xdr:row>
      <xdr:rowOff>9525</xdr:rowOff>
    </xdr:from>
    <xdr:to>
      <xdr:col>4</xdr:col>
      <xdr:colOff>342900</xdr:colOff>
      <xdr:row>18</xdr:row>
      <xdr:rowOff>19050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276475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457200</xdr:colOff>
      <xdr:row>28</xdr:row>
      <xdr:rowOff>9525</xdr:rowOff>
    </xdr:from>
    <xdr:to>
      <xdr:col>4</xdr:col>
      <xdr:colOff>352425</xdr:colOff>
      <xdr:row>29</xdr:row>
      <xdr:rowOff>9525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286000" y="3476625"/>
          <a:ext cx="504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39</xdr:row>
      <xdr:rowOff>9525</xdr:rowOff>
    </xdr:from>
    <xdr:to>
      <xdr:col>4</xdr:col>
      <xdr:colOff>314325</xdr:colOff>
      <xdr:row>40</xdr:row>
      <xdr:rowOff>9525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2266950" y="4838700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3,000</a:t>
          </a:r>
        </a:p>
      </xdr:txBody>
    </xdr:sp>
    <xdr:clientData/>
  </xdr:twoCellAnchor>
  <xdr:twoCellAnchor editAs="oneCell">
    <xdr:from>
      <xdr:col>3</xdr:col>
      <xdr:colOff>438150</xdr:colOff>
      <xdr:row>50</xdr:row>
      <xdr:rowOff>9525</xdr:rowOff>
    </xdr:from>
    <xdr:to>
      <xdr:col>4</xdr:col>
      <xdr:colOff>342900</xdr:colOff>
      <xdr:row>51</xdr:row>
      <xdr:rowOff>9525</xdr:rowOff>
    </xdr:to>
    <xdr:sp macro="" textlink="">
      <xdr:nvSpPr>
        <xdr:cNvPr id="14" name="Text Box 1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266950" y="6200775"/>
          <a:ext cx="5143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61</xdr:row>
      <xdr:rowOff>9525</xdr:rowOff>
    </xdr:from>
    <xdr:to>
      <xdr:col>4</xdr:col>
      <xdr:colOff>381000</xdr:colOff>
      <xdr:row>62</xdr:row>
      <xdr:rowOff>9525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2266950" y="7562850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6</xdr:row>
      <xdr:rowOff>9525</xdr:rowOff>
    </xdr:from>
    <xdr:to>
      <xdr:col>7</xdr:col>
      <xdr:colOff>409575</xdr:colOff>
      <xdr:row>7</xdr:row>
      <xdr:rowOff>9525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95750" y="752475"/>
          <a:ext cx="5810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447675</xdr:colOff>
      <xdr:row>17</xdr:row>
      <xdr:rowOff>9525</xdr:rowOff>
    </xdr:from>
    <xdr:to>
      <xdr:col>7</xdr:col>
      <xdr:colOff>333375</xdr:colOff>
      <xdr:row>18</xdr:row>
      <xdr:rowOff>19050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4105275" y="2114550"/>
          <a:ext cx="4953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00</a:t>
          </a:r>
        </a:p>
      </xdr:txBody>
    </xdr:sp>
    <xdr:clientData/>
  </xdr:twoCellAnchor>
  <xdr:twoCellAnchor>
    <xdr:from>
      <xdr:col>6</xdr:col>
      <xdr:colOff>447675</xdr:colOff>
      <xdr:row>28</xdr:row>
      <xdr:rowOff>9525</xdr:rowOff>
    </xdr:from>
    <xdr:to>
      <xdr:col>7</xdr:col>
      <xdr:colOff>342900</xdr:colOff>
      <xdr:row>29</xdr:row>
      <xdr:rowOff>19050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4105275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447675</xdr:colOff>
      <xdr:row>39</xdr:row>
      <xdr:rowOff>9525</xdr:rowOff>
    </xdr:from>
    <xdr:to>
      <xdr:col>7</xdr:col>
      <xdr:colOff>342900</xdr:colOff>
      <xdr:row>40</xdr:row>
      <xdr:rowOff>19050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410527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457200</xdr:colOff>
      <xdr:row>50</xdr:row>
      <xdr:rowOff>9525</xdr:rowOff>
    </xdr:from>
    <xdr:to>
      <xdr:col>7</xdr:col>
      <xdr:colOff>352425</xdr:colOff>
      <xdr:row>51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11480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428625</xdr:colOff>
      <xdr:row>61</xdr:row>
      <xdr:rowOff>19050</xdr:rowOff>
    </xdr:from>
    <xdr:to>
      <xdr:col>7</xdr:col>
      <xdr:colOff>323850</xdr:colOff>
      <xdr:row>62</xdr:row>
      <xdr:rowOff>28575</xdr:rowOff>
    </xdr:to>
    <xdr:sp macro="" textlink="">
      <xdr:nvSpPr>
        <xdr:cNvPr id="23" name="Text Box 2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86225" y="75723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6</xdr:row>
      <xdr:rowOff>0</xdr:rowOff>
    </xdr:from>
    <xdr:to>
      <xdr:col>1</xdr:col>
      <xdr:colOff>333375</xdr:colOff>
      <xdr:row>7</xdr:row>
      <xdr:rowOff>9525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38150" y="7429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17</xdr:row>
      <xdr:rowOff>9525</xdr:rowOff>
    </xdr:from>
    <xdr:to>
      <xdr:col>1</xdr:col>
      <xdr:colOff>333375</xdr:colOff>
      <xdr:row>18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419100</xdr:colOff>
      <xdr:row>28</xdr:row>
      <xdr:rowOff>9525</xdr:rowOff>
    </xdr:from>
    <xdr:to>
      <xdr:col>1</xdr:col>
      <xdr:colOff>314325</xdr:colOff>
      <xdr:row>29</xdr:row>
      <xdr:rowOff>19050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19100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39</xdr:row>
      <xdr:rowOff>9525</xdr:rowOff>
    </xdr:from>
    <xdr:to>
      <xdr:col>1</xdr:col>
      <xdr:colOff>333375</xdr:colOff>
      <xdr:row>40</xdr:row>
      <xdr:rowOff>19050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38150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50</xdr:row>
      <xdr:rowOff>9525</xdr:rowOff>
    </xdr:from>
    <xdr:to>
      <xdr:col>1</xdr:col>
      <xdr:colOff>333375</xdr:colOff>
      <xdr:row>51</xdr:row>
      <xdr:rowOff>19050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3815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61</xdr:row>
      <xdr:rowOff>9525</xdr:rowOff>
    </xdr:from>
    <xdr:to>
      <xdr:col>1</xdr:col>
      <xdr:colOff>342900</xdr:colOff>
      <xdr:row>62</xdr:row>
      <xdr:rowOff>19050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447675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428625</xdr:colOff>
      <xdr:row>6</xdr:row>
      <xdr:rowOff>9525</xdr:rowOff>
    </xdr:from>
    <xdr:to>
      <xdr:col>4</xdr:col>
      <xdr:colOff>323850</xdr:colOff>
      <xdr:row>7</xdr:row>
      <xdr:rowOff>19050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257425" y="7524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428625</xdr:colOff>
      <xdr:row>17</xdr:row>
      <xdr:rowOff>9525</xdr:rowOff>
    </xdr:from>
    <xdr:to>
      <xdr:col>4</xdr:col>
      <xdr:colOff>323850</xdr:colOff>
      <xdr:row>18</xdr:row>
      <xdr:rowOff>19050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257425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28</xdr:row>
      <xdr:rowOff>9525</xdr:rowOff>
    </xdr:from>
    <xdr:to>
      <xdr:col>4</xdr:col>
      <xdr:colOff>333375</xdr:colOff>
      <xdr:row>29</xdr:row>
      <xdr:rowOff>19050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2266950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428625</xdr:colOff>
      <xdr:row>39</xdr:row>
      <xdr:rowOff>9525</xdr:rowOff>
    </xdr:from>
    <xdr:to>
      <xdr:col>4</xdr:col>
      <xdr:colOff>323850</xdr:colOff>
      <xdr:row>40</xdr:row>
      <xdr:rowOff>19050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5742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419100</xdr:colOff>
      <xdr:row>50</xdr:row>
      <xdr:rowOff>9525</xdr:rowOff>
    </xdr:from>
    <xdr:to>
      <xdr:col>4</xdr:col>
      <xdr:colOff>314325</xdr:colOff>
      <xdr:row>51</xdr:row>
      <xdr:rowOff>19050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224790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419100</xdr:colOff>
      <xdr:row>61</xdr:row>
      <xdr:rowOff>9525</xdr:rowOff>
    </xdr:from>
    <xdr:to>
      <xdr:col>4</xdr:col>
      <xdr:colOff>314325</xdr:colOff>
      <xdr:row>62</xdr:row>
      <xdr:rowOff>19050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247900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6</xdr:row>
      <xdr:rowOff>9525</xdr:rowOff>
    </xdr:from>
    <xdr:to>
      <xdr:col>7</xdr:col>
      <xdr:colOff>333375</xdr:colOff>
      <xdr:row>7</xdr:row>
      <xdr:rowOff>19050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095750" y="7524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17</xdr:row>
      <xdr:rowOff>9525</xdr:rowOff>
    </xdr:from>
    <xdr:to>
      <xdr:col>7</xdr:col>
      <xdr:colOff>333375</xdr:colOff>
      <xdr:row>18</xdr:row>
      <xdr:rowOff>19050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095750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28</xdr:row>
      <xdr:rowOff>9525</xdr:rowOff>
    </xdr:from>
    <xdr:to>
      <xdr:col>7</xdr:col>
      <xdr:colOff>333375</xdr:colOff>
      <xdr:row>29</xdr:row>
      <xdr:rowOff>19050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4095750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447675</xdr:colOff>
      <xdr:row>39</xdr:row>
      <xdr:rowOff>9525</xdr:rowOff>
    </xdr:from>
    <xdr:to>
      <xdr:col>7</xdr:col>
      <xdr:colOff>342900</xdr:colOff>
      <xdr:row>40</xdr:row>
      <xdr:rowOff>19050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410527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50</xdr:row>
      <xdr:rowOff>9525</xdr:rowOff>
    </xdr:from>
    <xdr:to>
      <xdr:col>7</xdr:col>
      <xdr:colOff>333375</xdr:colOff>
      <xdr:row>51</xdr:row>
      <xdr:rowOff>19050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409575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419100</xdr:colOff>
      <xdr:row>61</xdr:row>
      <xdr:rowOff>9525</xdr:rowOff>
    </xdr:from>
    <xdr:to>
      <xdr:col>7</xdr:col>
      <xdr:colOff>314325</xdr:colOff>
      <xdr:row>62</xdr:row>
      <xdr:rowOff>19050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4076700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6</xdr:row>
      <xdr:rowOff>9525</xdr:rowOff>
    </xdr:from>
    <xdr:to>
      <xdr:col>1</xdr:col>
      <xdr:colOff>333375</xdr:colOff>
      <xdr:row>7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7524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428625</xdr:colOff>
      <xdr:row>17</xdr:row>
      <xdr:rowOff>9525</xdr:rowOff>
    </xdr:from>
    <xdr:to>
      <xdr:col>1</xdr:col>
      <xdr:colOff>323850</xdr:colOff>
      <xdr:row>18</xdr:row>
      <xdr:rowOff>19050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28625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28</xdr:row>
      <xdr:rowOff>9525</xdr:rowOff>
    </xdr:from>
    <xdr:to>
      <xdr:col>1</xdr:col>
      <xdr:colOff>342900</xdr:colOff>
      <xdr:row>29</xdr:row>
      <xdr:rowOff>19050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47675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428625</xdr:colOff>
      <xdr:row>39</xdr:row>
      <xdr:rowOff>9525</xdr:rowOff>
    </xdr:from>
    <xdr:to>
      <xdr:col>1</xdr:col>
      <xdr:colOff>323850</xdr:colOff>
      <xdr:row>40</xdr:row>
      <xdr:rowOff>19050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42862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50</xdr:row>
      <xdr:rowOff>9525</xdr:rowOff>
    </xdr:from>
    <xdr:to>
      <xdr:col>1</xdr:col>
      <xdr:colOff>333375</xdr:colOff>
      <xdr:row>51</xdr:row>
      <xdr:rowOff>19050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43815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428625</xdr:colOff>
      <xdr:row>6</xdr:row>
      <xdr:rowOff>9525</xdr:rowOff>
    </xdr:from>
    <xdr:to>
      <xdr:col>4</xdr:col>
      <xdr:colOff>323850</xdr:colOff>
      <xdr:row>7</xdr:row>
      <xdr:rowOff>19050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295525" y="7524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$75,001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17</xdr:row>
      <xdr:rowOff>9525</xdr:rowOff>
    </xdr:from>
    <xdr:to>
      <xdr:col>4</xdr:col>
      <xdr:colOff>333375</xdr:colOff>
      <xdr:row>18</xdr:row>
      <xdr:rowOff>19050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305050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$76,001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419100</xdr:colOff>
      <xdr:row>28</xdr:row>
      <xdr:rowOff>9525</xdr:rowOff>
    </xdr:from>
    <xdr:to>
      <xdr:col>4</xdr:col>
      <xdr:colOff>314325</xdr:colOff>
      <xdr:row>29</xdr:row>
      <xdr:rowOff>19050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286000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$77,001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39</xdr:row>
      <xdr:rowOff>9525</xdr:rowOff>
    </xdr:from>
    <xdr:to>
      <xdr:col>4</xdr:col>
      <xdr:colOff>333375</xdr:colOff>
      <xdr:row>40</xdr:row>
      <xdr:rowOff>19050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305050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$78,001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50</xdr:row>
      <xdr:rowOff>9525</xdr:rowOff>
    </xdr:from>
    <xdr:to>
      <xdr:col>4</xdr:col>
      <xdr:colOff>333375</xdr:colOff>
      <xdr:row>51</xdr:row>
      <xdr:rowOff>19050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30505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$79,001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61</xdr:row>
      <xdr:rowOff>9525</xdr:rowOff>
    </xdr:from>
    <xdr:to>
      <xdr:col>1</xdr:col>
      <xdr:colOff>342900</xdr:colOff>
      <xdr:row>62</xdr:row>
      <xdr:rowOff>19050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47675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61</xdr:row>
      <xdr:rowOff>9525</xdr:rowOff>
    </xdr:from>
    <xdr:to>
      <xdr:col>4</xdr:col>
      <xdr:colOff>333375</xdr:colOff>
      <xdr:row>62</xdr:row>
      <xdr:rowOff>19050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305050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$80,001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419100</xdr:colOff>
      <xdr:row>61</xdr:row>
      <xdr:rowOff>9525</xdr:rowOff>
    </xdr:from>
    <xdr:to>
      <xdr:col>7</xdr:col>
      <xdr:colOff>314325</xdr:colOff>
      <xdr:row>62</xdr:row>
      <xdr:rowOff>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4114800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$86,001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428625</xdr:colOff>
      <xdr:row>50</xdr:row>
      <xdr:rowOff>9525</xdr:rowOff>
    </xdr:from>
    <xdr:to>
      <xdr:col>7</xdr:col>
      <xdr:colOff>323850</xdr:colOff>
      <xdr:row>51</xdr:row>
      <xdr:rowOff>19050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4124325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$85,001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409575</xdr:colOff>
      <xdr:row>39</xdr:row>
      <xdr:rowOff>9525</xdr:rowOff>
    </xdr:from>
    <xdr:to>
      <xdr:col>7</xdr:col>
      <xdr:colOff>304800</xdr:colOff>
      <xdr:row>40</xdr:row>
      <xdr:rowOff>19050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410527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$84,001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28</xdr:row>
      <xdr:rowOff>19050</xdr:rowOff>
    </xdr:from>
    <xdr:to>
      <xdr:col>7</xdr:col>
      <xdr:colOff>333375</xdr:colOff>
      <xdr:row>29</xdr:row>
      <xdr:rowOff>28575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4133850" y="34861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$83,001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457200</xdr:colOff>
      <xdr:row>17</xdr:row>
      <xdr:rowOff>9525</xdr:rowOff>
    </xdr:from>
    <xdr:to>
      <xdr:col>7</xdr:col>
      <xdr:colOff>352425</xdr:colOff>
      <xdr:row>18</xdr:row>
      <xdr:rowOff>19050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152900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$82,001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428625</xdr:colOff>
      <xdr:row>6</xdr:row>
      <xdr:rowOff>0</xdr:rowOff>
    </xdr:from>
    <xdr:to>
      <xdr:col>7</xdr:col>
      <xdr:colOff>323850</xdr:colOff>
      <xdr:row>7</xdr:row>
      <xdr:rowOff>9525</xdr:rowOff>
    </xdr:to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4124325" y="7429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$81,001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6</xdr:row>
      <xdr:rowOff>0</xdr:rowOff>
    </xdr:from>
    <xdr:to>
      <xdr:col>1</xdr:col>
      <xdr:colOff>314325</xdr:colOff>
      <xdr:row>6</xdr:row>
      <xdr:rowOff>114300</xdr:rowOff>
    </xdr:to>
    <xdr:sp macro="" textlink="">
      <xdr:nvSpPr>
        <xdr:cNvPr id="33" name="Text Box 3">
          <a:extLst>
            <a:ext uri="{FF2B5EF4-FFF2-40B4-BE49-F238E27FC236}">
              <a16:creationId xmlns:a16="http://schemas.microsoft.com/office/drawing/2014/main" id="{5109D4D2-70B2-469A-8C80-88401425C0C2}"/>
            </a:ext>
          </a:extLst>
        </xdr:cNvPr>
        <xdr:cNvSpPr txBox="1">
          <a:spLocks noChangeArrowheads="1"/>
        </xdr:cNvSpPr>
      </xdr:nvSpPr>
      <xdr:spPr bwMode="auto">
        <a:xfrm>
          <a:off x="419100" y="742950"/>
          <a:ext cx="504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$87,001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200025</xdr:colOff>
      <xdr:row>10</xdr:row>
      <xdr:rowOff>9525</xdr:rowOff>
    </xdr:from>
    <xdr:to>
      <xdr:col>8</xdr:col>
      <xdr:colOff>104775</xdr:colOff>
      <xdr:row>21</xdr:row>
      <xdr:rowOff>9525</xdr:rowOff>
    </xdr:to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48D378D3-0997-4279-BD1A-B3983932E2DE}"/>
            </a:ext>
          </a:extLst>
        </xdr:cNvPr>
        <xdr:cNvSpPr txBox="1">
          <a:spLocks noChangeArrowheads="1"/>
        </xdr:cNvSpPr>
      </xdr:nvSpPr>
      <xdr:spPr bwMode="auto">
        <a:xfrm>
          <a:off x="3381375" y="1247775"/>
          <a:ext cx="1733550" cy="1362075"/>
        </a:xfrm>
        <a:prstGeom prst="rect">
          <a:avLst/>
        </a:prstGeom>
        <a:noFill/>
        <a:ln w="38100" cmpd="dbl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PLEASE NOTE: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For  $94,001 and over,  $4,436 + 4.9% of the excess over $94,000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438150</xdr:colOff>
      <xdr:row>17</xdr:row>
      <xdr:rowOff>0</xdr:rowOff>
    </xdr:from>
    <xdr:to>
      <xdr:col>1</xdr:col>
      <xdr:colOff>333375</xdr:colOff>
      <xdr:row>17</xdr:row>
      <xdr:rowOff>114300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0315F83-1A2B-480E-875B-7098AD49863D}"/>
            </a:ext>
          </a:extLst>
        </xdr:cNvPr>
        <xdr:cNvSpPr txBox="1">
          <a:spLocks noChangeArrowheads="1"/>
        </xdr:cNvSpPr>
      </xdr:nvSpPr>
      <xdr:spPr bwMode="auto">
        <a:xfrm>
          <a:off x="438150" y="2105025"/>
          <a:ext cx="504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$88,001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28</xdr:row>
      <xdr:rowOff>0</xdr:rowOff>
    </xdr:from>
    <xdr:to>
      <xdr:col>1</xdr:col>
      <xdr:colOff>333375</xdr:colOff>
      <xdr:row>28</xdr:row>
      <xdr:rowOff>114300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1BFF7030-A963-46E0-8113-BA9198ECA975}"/>
            </a:ext>
          </a:extLst>
        </xdr:cNvPr>
        <xdr:cNvSpPr txBox="1">
          <a:spLocks noChangeArrowheads="1"/>
        </xdr:cNvSpPr>
      </xdr:nvSpPr>
      <xdr:spPr bwMode="auto">
        <a:xfrm>
          <a:off x="438150" y="3467100"/>
          <a:ext cx="504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$89,001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419100</xdr:colOff>
      <xdr:row>39</xdr:row>
      <xdr:rowOff>9525</xdr:rowOff>
    </xdr:from>
    <xdr:to>
      <xdr:col>1</xdr:col>
      <xdr:colOff>314325</xdr:colOff>
      <xdr:row>40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BEC2FC30-D6D8-4670-A616-8774202CAAD5}"/>
            </a:ext>
          </a:extLst>
        </xdr:cNvPr>
        <xdr:cNvSpPr txBox="1">
          <a:spLocks noChangeArrowheads="1"/>
        </xdr:cNvSpPr>
      </xdr:nvSpPr>
      <xdr:spPr bwMode="auto">
        <a:xfrm>
          <a:off x="419100" y="4838700"/>
          <a:ext cx="504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$90,001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50</xdr:row>
      <xdr:rowOff>0</xdr:rowOff>
    </xdr:from>
    <xdr:to>
      <xdr:col>1</xdr:col>
      <xdr:colOff>333375</xdr:colOff>
      <xdr:row>50</xdr:row>
      <xdr:rowOff>114300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5F39DC32-E60E-493D-82BF-8E74672D0042}"/>
            </a:ext>
          </a:extLst>
        </xdr:cNvPr>
        <xdr:cNvSpPr txBox="1">
          <a:spLocks noChangeArrowheads="1"/>
        </xdr:cNvSpPr>
      </xdr:nvSpPr>
      <xdr:spPr bwMode="auto">
        <a:xfrm>
          <a:off x="438150" y="2105025"/>
          <a:ext cx="504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$91,001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61</xdr:row>
      <xdr:rowOff>0</xdr:rowOff>
    </xdr:from>
    <xdr:to>
      <xdr:col>1</xdr:col>
      <xdr:colOff>333375</xdr:colOff>
      <xdr:row>61</xdr:row>
      <xdr:rowOff>114300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BA9C2E22-E7C7-4265-9C6D-E149C476DEBA}"/>
            </a:ext>
          </a:extLst>
        </xdr:cNvPr>
        <xdr:cNvSpPr txBox="1">
          <a:spLocks noChangeArrowheads="1"/>
        </xdr:cNvSpPr>
      </xdr:nvSpPr>
      <xdr:spPr bwMode="auto">
        <a:xfrm>
          <a:off x="438150" y="3467100"/>
          <a:ext cx="504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$92,001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419100</xdr:colOff>
      <xdr:row>72</xdr:row>
      <xdr:rowOff>9525</xdr:rowOff>
    </xdr:from>
    <xdr:to>
      <xdr:col>1</xdr:col>
      <xdr:colOff>314325</xdr:colOff>
      <xdr:row>73</xdr:row>
      <xdr:rowOff>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EAC10CA0-5866-4B0C-A92C-6D80B9159314}"/>
            </a:ext>
          </a:extLst>
        </xdr:cNvPr>
        <xdr:cNvSpPr txBox="1">
          <a:spLocks noChangeArrowheads="1"/>
        </xdr:cNvSpPr>
      </xdr:nvSpPr>
      <xdr:spPr bwMode="auto">
        <a:xfrm>
          <a:off x="419100" y="4838700"/>
          <a:ext cx="504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$93,001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6"/>
  <sheetViews>
    <sheetView tabSelected="1" zoomScaleNormal="100" workbookViewId="0">
      <selection activeCell="I20" sqref="I20"/>
    </sheetView>
  </sheetViews>
  <sheetFormatPr defaultRowHeight="12.75" x14ac:dyDescent="0.2"/>
  <cols>
    <col min="1" max="9" width="9.28515625" style="52" bestFit="1" customWidth="1"/>
    <col min="10" max="10" width="9.140625" customWidth="1"/>
    <col min="11" max="11" width="9.5703125" bestFit="1" customWidth="1"/>
    <col min="12" max="12" width="7.7109375" bestFit="1" customWidth="1"/>
    <col min="13" max="13" width="7" customWidth="1"/>
    <col min="14" max="21" width="7.7109375" bestFit="1" customWidth="1"/>
  </cols>
  <sheetData>
    <row r="1" spans="1:19" ht="9.9499999999999993" customHeight="1" x14ac:dyDescent="0.2">
      <c r="A1" s="118" t="s">
        <v>6</v>
      </c>
      <c r="B1" s="93"/>
      <c r="C1" s="119"/>
      <c r="D1" s="92" t="s">
        <v>6</v>
      </c>
      <c r="E1" s="93"/>
      <c r="F1" s="91"/>
      <c r="G1" s="92" t="s">
        <v>6</v>
      </c>
      <c r="H1" s="93"/>
      <c r="I1" s="91"/>
    </row>
    <row r="2" spans="1:19" ht="9.9499999999999993" customHeight="1" x14ac:dyDescent="0.2">
      <c r="A2" s="120" t="s">
        <v>7</v>
      </c>
      <c r="B2" s="96"/>
      <c r="C2" s="121"/>
      <c r="D2" s="95" t="s">
        <v>7</v>
      </c>
      <c r="E2" s="96"/>
      <c r="F2" s="94"/>
      <c r="G2" s="95" t="s">
        <v>7</v>
      </c>
      <c r="H2" s="96"/>
      <c r="I2" s="94"/>
    </row>
    <row r="3" spans="1:19" ht="9.9499999999999993" customHeight="1" x14ac:dyDescent="0.2">
      <c r="A3" s="97"/>
      <c r="B3" s="98"/>
      <c r="C3" s="122"/>
      <c r="D3" s="97"/>
      <c r="E3" s="98"/>
      <c r="F3" s="94"/>
      <c r="G3" s="97"/>
      <c r="H3" s="98"/>
      <c r="I3" s="94"/>
    </row>
    <row r="4" spans="1:19" ht="9.9499999999999993" customHeight="1" thickBot="1" x14ac:dyDescent="0.25">
      <c r="A4" s="100" t="s">
        <v>0</v>
      </c>
      <c r="B4" s="101" t="s">
        <v>2</v>
      </c>
      <c r="C4" s="123" t="s">
        <v>4</v>
      </c>
      <c r="D4" s="100" t="s">
        <v>0</v>
      </c>
      <c r="E4" s="101" t="s">
        <v>2</v>
      </c>
      <c r="F4" s="99" t="s">
        <v>4</v>
      </c>
      <c r="G4" s="100" t="s">
        <v>0</v>
      </c>
      <c r="H4" s="101" t="s">
        <v>2</v>
      </c>
      <c r="I4" s="99" t="s">
        <v>4</v>
      </c>
    </row>
    <row r="5" spans="1:19" ht="9.9499999999999993" customHeight="1" thickTop="1" x14ac:dyDescent="0.2">
      <c r="A5" s="100" t="s">
        <v>1</v>
      </c>
      <c r="B5" s="101" t="s">
        <v>3</v>
      </c>
      <c r="C5" s="123" t="s">
        <v>5</v>
      </c>
      <c r="D5" s="100" t="s">
        <v>1</v>
      </c>
      <c r="E5" s="101" t="s">
        <v>3</v>
      </c>
      <c r="F5" s="99" t="s">
        <v>5</v>
      </c>
      <c r="G5" s="100" t="s">
        <v>1</v>
      </c>
      <c r="H5" s="101" t="s">
        <v>3</v>
      </c>
      <c r="I5" s="99" t="s">
        <v>5</v>
      </c>
      <c r="K5" s="79"/>
      <c r="L5" s="80"/>
      <c r="M5" s="80"/>
      <c r="N5" s="80"/>
      <c r="O5" s="80"/>
      <c r="P5" s="80"/>
      <c r="Q5" s="80"/>
      <c r="R5" s="80"/>
      <c r="S5" s="81"/>
    </row>
    <row r="6" spans="1:19" ht="9.9499999999999993" customHeight="1" x14ac:dyDescent="0.2">
      <c r="A6" s="103"/>
      <c r="B6" s="104"/>
      <c r="C6" s="122"/>
      <c r="D6" s="103"/>
      <c r="E6" s="104"/>
      <c r="F6" s="102"/>
      <c r="G6" s="103"/>
      <c r="H6" s="104"/>
      <c r="I6" s="94"/>
      <c r="K6" s="88" t="s">
        <v>27</v>
      </c>
      <c r="L6" s="76"/>
      <c r="M6" s="76"/>
      <c r="N6" s="76"/>
      <c r="O6" s="76"/>
      <c r="P6" s="76"/>
      <c r="Q6" s="76"/>
      <c r="R6" s="76"/>
      <c r="S6" s="77"/>
    </row>
    <row r="7" spans="1:19" ht="9.9499999999999993" customHeight="1" x14ac:dyDescent="0.2">
      <c r="A7" s="124"/>
      <c r="B7" s="106"/>
      <c r="C7" s="106"/>
      <c r="D7" s="124"/>
      <c r="E7" s="106"/>
      <c r="F7" s="105"/>
      <c r="G7" s="106"/>
      <c r="H7" s="106"/>
      <c r="I7" s="105"/>
      <c r="K7" s="82" t="s">
        <v>8</v>
      </c>
      <c r="L7" s="83" t="s">
        <v>9</v>
      </c>
      <c r="M7" s="84" t="s">
        <v>11</v>
      </c>
      <c r="N7" s="85" t="s">
        <v>10</v>
      </c>
      <c r="O7" s="86"/>
      <c r="P7" s="86"/>
      <c r="Q7" s="86"/>
      <c r="R7" s="86"/>
      <c r="S7" s="87"/>
    </row>
    <row r="8" spans="1:19" ht="9.9499999999999993" customHeight="1" x14ac:dyDescent="0.2">
      <c r="A8" s="108">
        <v>0</v>
      </c>
      <c r="B8" s="89">
        <v>100</v>
      </c>
      <c r="C8" s="89">
        <f>(((+A8+B8)/2)*0)+$S$8</f>
        <v>0</v>
      </c>
      <c r="D8" s="108">
        <v>5000</v>
      </c>
      <c r="E8" s="89">
        <v>5100</v>
      </c>
      <c r="F8" s="89">
        <f>(((+D8+E8)/2)*0)+$S$8</f>
        <v>0</v>
      </c>
      <c r="G8" s="107">
        <v>10000</v>
      </c>
      <c r="H8" s="89">
        <v>10100</v>
      </c>
      <c r="I8" s="109">
        <f>(((+G8+H8)/2)*0.02)+$S$9</f>
        <v>99.02</v>
      </c>
      <c r="K8" s="66">
        <v>0</v>
      </c>
      <c r="L8" s="67">
        <v>5099</v>
      </c>
      <c r="M8" s="147">
        <v>0</v>
      </c>
      <c r="N8" s="43"/>
      <c r="O8" s="39"/>
      <c r="P8" s="39"/>
      <c r="Q8" s="39"/>
      <c r="R8" s="54"/>
      <c r="S8" s="75"/>
    </row>
    <row r="9" spans="1:19" ht="9.9499999999999993" customHeight="1" x14ac:dyDescent="0.2">
      <c r="A9" s="108">
        <v>100</v>
      </c>
      <c r="B9" s="89">
        <v>200</v>
      </c>
      <c r="C9" s="89">
        <f t="shared" ref="C9:C61" si="0">(((+A9+B9)/2)*0)+$S$8</f>
        <v>0</v>
      </c>
      <c r="D9" s="108">
        <v>5100</v>
      </c>
      <c r="E9" s="89">
        <v>5200</v>
      </c>
      <c r="F9" s="89">
        <f>(((+D9+E9)/2)*0.02)+$S$9</f>
        <v>1.019999999999996</v>
      </c>
      <c r="G9" s="108">
        <v>10100</v>
      </c>
      <c r="H9" s="89">
        <v>10200</v>
      </c>
      <c r="I9" s="109">
        <f t="shared" ref="I9:I10" si="1">(((+G9+H9)/2)*0.02)+$S$9</f>
        <v>101.02</v>
      </c>
      <c r="K9" s="66">
        <v>5100</v>
      </c>
      <c r="L9" s="67">
        <v>10299</v>
      </c>
      <c r="M9" s="74">
        <v>0.02</v>
      </c>
      <c r="N9" s="44">
        <f>-(L8*(M9-M8))</f>
        <v>-101.98</v>
      </c>
      <c r="O9" s="39"/>
      <c r="P9" s="39"/>
      <c r="Q9" s="39"/>
      <c r="R9" s="38"/>
      <c r="S9" s="90">
        <f t="shared" ref="S9:S11" si="2">SUM(N9:R9)</f>
        <v>-101.98</v>
      </c>
    </row>
    <row r="10" spans="1:19" ht="9.9499999999999993" customHeight="1" x14ac:dyDescent="0.2">
      <c r="A10" s="108">
        <v>200</v>
      </c>
      <c r="B10" s="89">
        <v>300</v>
      </c>
      <c r="C10" s="89">
        <f t="shared" si="0"/>
        <v>0</v>
      </c>
      <c r="D10" s="108">
        <v>5200</v>
      </c>
      <c r="E10" s="89">
        <v>5300</v>
      </c>
      <c r="F10" s="89">
        <f t="shared" ref="F10:F61" si="3">(((+D10+E10)/2)*0.02)+$S$9</f>
        <v>3.019999999999996</v>
      </c>
      <c r="G10" s="108">
        <v>10200</v>
      </c>
      <c r="H10" s="89">
        <v>10300</v>
      </c>
      <c r="I10" s="109">
        <f t="shared" si="1"/>
        <v>103.02</v>
      </c>
      <c r="K10" s="66">
        <v>10300</v>
      </c>
      <c r="L10" s="67">
        <v>14699</v>
      </c>
      <c r="M10" s="74">
        <v>0.03</v>
      </c>
      <c r="N10" s="44">
        <f>+N9</f>
        <v>-101.98</v>
      </c>
      <c r="O10" s="40">
        <f>-(L9*(M10-M9))</f>
        <v>-102.98999999999998</v>
      </c>
      <c r="P10" s="2"/>
      <c r="Q10" s="39"/>
      <c r="R10" s="38"/>
      <c r="S10" s="90">
        <f t="shared" si="2"/>
        <v>-204.96999999999997</v>
      </c>
    </row>
    <row r="11" spans="1:19" ht="9.9499999999999993" customHeight="1" x14ac:dyDescent="0.2">
      <c r="A11" s="108">
        <v>300</v>
      </c>
      <c r="B11" s="89">
        <v>400</v>
      </c>
      <c r="C11" s="89">
        <f t="shared" si="0"/>
        <v>0</v>
      </c>
      <c r="D11" s="108">
        <v>5300</v>
      </c>
      <c r="E11" s="89">
        <v>5400</v>
      </c>
      <c r="F11" s="89">
        <f t="shared" si="3"/>
        <v>5.019999999999996</v>
      </c>
      <c r="G11" s="108">
        <v>10300</v>
      </c>
      <c r="H11" s="89">
        <v>10400</v>
      </c>
      <c r="I11" s="109">
        <f>(((+G11+H11)/2)*0.03)+$S$10</f>
        <v>105.53000000000003</v>
      </c>
      <c r="K11" s="66">
        <v>14700</v>
      </c>
      <c r="L11" s="67">
        <v>24299</v>
      </c>
      <c r="M11" s="74">
        <v>3.4000000000000002E-2</v>
      </c>
      <c r="N11" s="44">
        <f>+N10</f>
        <v>-101.98</v>
      </c>
      <c r="O11" s="40">
        <f>+O10</f>
        <v>-102.98999999999998</v>
      </c>
      <c r="P11" s="40">
        <f>-(L10*(M11-M10))</f>
        <v>-58.796000000000049</v>
      </c>
      <c r="Q11" s="39"/>
      <c r="R11" s="38"/>
      <c r="S11" s="90">
        <f t="shared" si="2"/>
        <v>-263.76600000000002</v>
      </c>
    </row>
    <row r="12" spans="1:19" ht="9.9499999999999993" customHeight="1" x14ac:dyDescent="0.2">
      <c r="A12" s="108">
        <v>400</v>
      </c>
      <c r="B12" s="89">
        <v>500</v>
      </c>
      <c r="C12" s="89">
        <f t="shared" si="0"/>
        <v>0</v>
      </c>
      <c r="D12" s="108">
        <v>5400</v>
      </c>
      <c r="E12" s="89">
        <v>5500</v>
      </c>
      <c r="F12" s="89">
        <f t="shared" si="3"/>
        <v>7.019999999999996</v>
      </c>
      <c r="G12" s="108">
        <v>10400</v>
      </c>
      <c r="H12" s="89">
        <v>10500</v>
      </c>
      <c r="I12" s="109">
        <f t="shared" ref="I12:I58" si="4">(((+G12+H12)/2)*0.03)+$S$10</f>
        <v>108.53000000000003</v>
      </c>
      <c r="K12" s="66">
        <v>24300</v>
      </c>
      <c r="L12" s="67">
        <v>87000</v>
      </c>
      <c r="M12" s="74">
        <v>4.9000000000000002E-2</v>
      </c>
      <c r="N12" s="44">
        <f>+N11</f>
        <v>-101.98</v>
      </c>
      <c r="O12" s="40">
        <f>+O11</f>
        <v>-102.98999999999998</v>
      </c>
      <c r="P12" s="40">
        <f>+P11</f>
        <v>-58.796000000000049</v>
      </c>
      <c r="Q12" s="40">
        <f>-(L11*(M12-M11))</f>
        <v>-364.48500000000001</v>
      </c>
      <c r="R12" s="38"/>
      <c r="S12" s="90">
        <f>SUM(N12:R12)</f>
        <v>-628.25099999999998</v>
      </c>
    </row>
    <row r="13" spans="1:19" ht="9.9499999999999993" customHeight="1" thickBot="1" x14ac:dyDescent="0.25">
      <c r="A13" s="108">
        <v>500</v>
      </c>
      <c r="B13" s="89">
        <v>600</v>
      </c>
      <c r="C13" s="89">
        <f t="shared" si="0"/>
        <v>0</v>
      </c>
      <c r="D13" s="108">
        <v>5500</v>
      </c>
      <c r="E13" s="89">
        <v>5600</v>
      </c>
      <c r="F13" s="89">
        <f t="shared" si="3"/>
        <v>9.019999999999996</v>
      </c>
      <c r="G13" s="108">
        <v>10500</v>
      </c>
      <c r="H13" s="89">
        <v>10600</v>
      </c>
      <c r="I13" s="109">
        <f t="shared" si="4"/>
        <v>111.53000000000003</v>
      </c>
      <c r="K13" s="41" t="s">
        <v>29</v>
      </c>
      <c r="L13" s="42"/>
      <c r="M13" s="42"/>
      <c r="N13" s="42"/>
      <c r="O13" s="42"/>
      <c r="P13" s="42"/>
      <c r="Q13" s="42"/>
      <c r="R13" s="42"/>
      <c r="S13" s="53"/>
    </row>
    <row r="14" spans="1:19" ht="9.9499999999999993" customHeight="1" thickTop="1" x14ac:dyDescent="0.2">
      <c r="A14" s="108">
        <v>600</v>
      </c>
      <c r="B14" s="89">
        <v>700</v>
      </c>
      <c r="C14" s="89">
        <f t="shared" si="0"/>
        <v>0</v>
      </c>
      <c r="D14" s="108">
        <v>5600</v>
      </c>
      <c r="E14" s="89">
        <v>5700</v>
      </c>
      <c r="F14" s="89">
        <f t="shared" si="3"/>
        <v>11.019999999999996</v>
      </c>
      <c r="G14" s="108">
        <v>10600</v>
      </c>
      <c r="H14" s="89">
        <v>10700</v>
      </c>
      <c r="I14" s="109">
        <f t="shared" si="4"/>
        <v>114.53000000000003</v>
      </c>
    </row>
    <row r="15" spans="1:19" ht="9.9499999999999993" customHeight="1" thickBot="1" x14ac:dyDescent="0.25">
      <c r="A15" s="108">
        <v>700</v>
      </c>
      <c r="B15" s="89">
        <v>800</v>
      </c>
      <c r="C15" s="89">
        <f t="shared" si="0"/>
        <v>0</v>
      </c>
      <c r="D15" s="108">
        <v>5700</v>
      </c>
      <c r="E15" s="89">
        <v>5800</v>
      </c>
      <c r="F15" s="89">
        <f t="shared" si="3"/>
        <v>13.019999999999996</v>
      </c>
      <c r="G15" s="108">
        <v>10700</v>
      </c>
      <c r="H15" s="89">
        <v>10800</v>
      </c>
      <c r="I15" s="109">
        <f t="shared" si="4"/>
        <v>117.53000000000003</v>
      </c>
    </row>
    <row r="16" spans="1:19" ht="9.9499999999999993" customHeight="1" thickTop="1" x14ac:dyDescent="0.2">
      <c r="A16" s="108">
        <v>800</v>
      </c>
      <c r="B16" s="89">
        <v>900</v>
      </c>
      <c r="C16" s="89">
        <f t="shared" si="0"/>
        <v>0</v>
      </c>
      <c r="D16" s="108">
        <v>5800</v>
      </c>
      <c r="E16" s="89">
        <v>5900</v>
      </c>
      <c r="F16" s="89">
        <f t="shared" si="3"/>
        <v>15.019999999999996</v>
      </c>
      <c r="G16" s="108">
        <v>10800</v>
      </c>
      <c r="H16" s="89">
        <v>10900</v>
      </c>
      <c r="I16" s="109">
        <f t="shared" si="4"/>
        <v>120.53000000000003</v>
      </c>
      <c r="K16" s="79"/>
      <c r="L16" s="80"/>
      <c r="M16" s="80"/>
      <c r="N16" s="80"/>
      <c r="O16" s="80"/>
      <c r="P16" s="80"/>
      <c r="Q16" s="80"/>
      <c r="R16" s="80"/>
      <c r="S16" s="81"/>
    </row>
    <row r="17" spans="1:19" ht="9.9499999999999993" customHeight="1" x14ac:dyDescent="0.2">
      <c r="A17" s="108">
        <v>900</v>
      </c>
      <c r="B17" s="89">
        <v>1000</v>
      </c>
      <c r="C17" s="89">
        <f t="shared" si="0"/>
        <v>0</v>
      </c>
      <c r="D17" s="108">
        <v>5900</v>
      </c>
      <c r="E17" s="89">
        <v>6000</v>
      </c>
      <c r="F17" s="89">
        <f t="shared" si="3"/>
        <v>17.019999999999996</v>
      </c>
      <c r="G17" s="108">
        <v>10900</v>
      </c>
      <c r="H17" s="89">
        <v>11000</v>
      </c>
      <c r="I17" s="109">
        <f t="shared" si="4"/>
        <v>123.53000000000003</v>
      </c>
      <c r="K17" s="88" t="s">
        <v>28</v>
      </c>
      <c r="L17" s="76"/>
      <c r="M17" s="76"/>
      <c r="N17" s="76"/>
      <c r="O17" s="76"/>
      <c r="P17" s="76"/>
      <c r="Q17" s="76"/>
      <c r="R17" s="76"/>
      <c r="S17" s="77"/>
    </row>
    <row r="18" spans="1:19" ht="9.9499999999999993" customHeight="1" x14ac:dyDescent="0.2">
      <c r="A18" s="111"/>
      <c r="B18" s="112"/>
      <c r="C18" s="110"/>
      <c r="D18" s="125"/>
      <c r="E18" s="126"/>
      <c r="F18" s="113"/>
      <c r="G18" s="111"/>
      <c r="H18" s="112"/>
      <c r="I18" s="113"/>
      <c r="K18" s="82" t="s">
        <v>8</v>
      </c>
      <c r="L18" s="83" t="s">
        <v>9</v>
      </c>
      <c r="M18" s="84" t="s">
        <v>11</v>
      </c>
      <c r="N18" s="85" t="s">
        <v>10</v>
      </c>
      <c r="O18" s="86"/>
      <c r="P18" s="86"/>
      <c r="Q18" s="86"/>
      <c r="R18" s="86"/>
      <c r="S18" s="87"/>
    </row>
    <row r="19" spans="1:19" ht="9.9499999999999993" customHeight="1" x14ac:dyDescent="0.2">
      <c r="A19" s="108">
        <v>1000</v>
      </c>
      <c r="B19" s="89">
        <v>1100</v>
      </c>
      <c r="C19" s="89">
        <f t="shared" si="0"/>
        <v>0</v>
      </c>
      <c r="D19" s="108">
        <v>6000</v>
      </c>
      <c r="E19" s="89">
        <v>6100</v>
      </c>
      <c r="F19" s="89">
        <f t="shared" si="3"/>
        <v>19.019999999999996</v>
      </c>
      <c r="G19" s="108">
        <v>11000</v>
      </c>
      <c r="H19" s="89">
        <v>11100</v>
      </c>
      <c r="I19" s="109">
        <f t="shared" si="4"/>
        <v>126.53000000000003</v>
      </c>
      <c r="K19" s="66">
        <v>0</v>
      </c>
      <c r="L19" s="67">
        <v>4400</v>
      </c>
      <c r="M19" s="74">
        <v>0.02</v>
      </c>
      <c r="N19" s="43"/>
      <c r="O19" s="39"/>
      <c r="P19" s="39"/>
      <c r="Q19" s="39"/>
      <c r="R19" s="54"/>
      <c r="S19" s="75"/>
    </row>
    <row r="20" spans="1:19" ht="9.9499999999999993" customHeight="1" x14ac:dyDescent="0.2">
      <c r="A20" s="108">
        <v>1100</v>
      </c>
      <c r="B20" s="89">
        <v>1200</v>
      </c>
      <c r="C20" s="89">
        <f t="shared" si="0"/>
        <v>0</v>
      </c>
      <c r="D20" s="108">
        <v>6100</v>
      </c>
      <c r="E20" s="89">
        <v>6200</v>
      </c>
      <c r="F20" s="89">
        <f t="shared" si="3"/>
        <v>21.019999999999996</v>
      </c>
      <c r="G20" s="108">
        <v>11100</v>
      </c>
      <c r="H20" s="89">
        <v>11200</v>
      </c>
      <c r="I20" s="109">
        <f t="shared" si="4"/>
        <v>129.53000000000003</v>
      </c>
      <c r="K20" s="66">
        <v>4401</v>
      </c>
      <c r="L20" s="67">
        <v>8800</v>
      </c>
      <c r="M20" s="74">
        <v>0.04</v>
      </c>
      <c r="N20" s="44">
        <f>-(L19*(M20-M19))</f>
        <v>-88</v>
      </c>
      <c r="O20" s="39"/>
      <c r="P20" s="39"/>
      <c r="Q20" s="39"/>
      <c r="R20" s="38"/>
      <c r="S20" s="90">
        <f t="shared" ref="S20:S21" si="5">SUM(N20:R20)</f>
        <v>-88</v>
      </c>
    </row>
    <row r="21" spans="1:19" ht="9.9499999999999993" customHeight="1" x14ac:dyDescent="0.2">
      <c r="A21" s="108">
        <v>1200</v>
      </c>
      <c r="B21" s="89">
        <v>1300</v>
      </c>
      <c r="C21" s="89">
        <f t="shared" si="0"/>
        <v>0</v>
      </c>
      <c r="D21" s="108">
        <v>6200</v>
      </c>
      <c r="E21" s="89">
        <v>6300</v>
      </c>
      <c r="F21" s="89">
        <f t="shared" si="3"/>
        <v>23.019999999999996</v>
      </c>
      <c r="G21" s="108">
        <v>11200</v>
      </c>
      <c r="H21" s="89">
        <v>11300</v>
      </c>
      <c r="I21" s="109">
        <f t="shared" si="4"/>
        <v>132.53000000000003</v>
      </c>
      <c r="K21" s="66">
        <v>8801</v>
      </c>
      <c r="L21" s="67" t="s">
        <v>26</v>
      </c>
      <c r="M21" s="74">
        <v>4.9000000000000002E-2</v>
      </c>
      <c r="N21" s="44">
        <f>+N20</f>
        <v>-88</v>
      </c>
      <c r="O21" s="40">
        <f>-(L20*(M21-M20))</f>
        <v>-79.2</v>
      </c>
      <c r="P21" s="2"/>
      <c r="Q21" s="39"/>
      <c r="R21" s="38"/>
      <c r="S21" s="90">
        <f t="shared" si="5"/>
        <v>-167.2</v>
      </c>
    </row>
    <row r="22" spans="1:19" ht="9.9499999999999993" customHeight="1" thickBot="1" x14ac:dyDescent="0.25">
      <c r="A22" s="108">
        <v>1300</v>
      </c>
      <c r="B22" s="89">
        <v>1400</v>
      </c>
      <c r="C22" s="89">
        <f t="shared" si="0"/>
        <v>0</v>
      </c>
      <c r="D22" s="108">
        <v>6300</v>
      </c>
      <c r="E22" s="89">
        <v>6400</v>
      </c>
      <c r="F22" s="89">
        <f t="shared" si="3"/>
        <v>25.019999999999996</v>
      </c>
      <c r="G22" s="108">
        <v>11300</v>
      </c>
      <c r="H22" s="89">
        <v>11400</v>
      </c>
      <c r="I22" s="109">
        <f t="shared" si="4"/>
        <v>135.53000000000003</v>
      </c>
      <c r="K22" s="41" t="s">
        <v>29</v>
      </c>
      <c r="L22" s="42"/>
      <c r="M22" s="42"/>
      <c r="N22" s="42"/>
      <c r="O22" s="42"/>
      <c r="P22" s="42"/>
      <c r="Q22" s="42"/>
      <c r="R22" s="42"/>
      <c r="S22" s="53"/>
    </row>
    <row r="23" spans="1:19" ht="9.9499999999999993" customHeight="1" thickTop="1" x14ac:dyDescent="0.2">
      <c r="A23" s="108">
        <v>1400</v>
      </c>
      <c r="B23" s="89">
        <v>1500</v>
      </c>
      <c r="C23" s="89">
        <f t="shared" si="0"/>
        <v>0</v>
      </c>
      <c r="D23" s="108">
        <v>6400</v>
      </c>
      <c r="E23" s="89">
        <v>6500</v>
      </c>
      <c r="F23" s="89">
        <f t="shared" si="3"/>
        <v>27.019999999999996</v>
      </c>
      <c r="G23" s="108">
        <v>11400</v>
      </c>
      <c r="H23" s="89">
        <v>11500</v>
      </c>
      <c r="I23" s="109">
        <f t="shared" si="4"/>
        <v>138.53000000000003</v>
      </c>
    </row>
    <row r="24" spans="1:19" ht="9.9499999999999993" customHeight="1" x14ac:dyDescent="0.2">
      <c r="A24" s="108">
        <v>1500</v>
      </c>
      <c r="B24" s="89">
        <v>1600</v>
      </c>
      <c r="C24" s="89">
        <f t="shared" si="0"/>
        <v>0</v>
      </c>
      <c r="D24" s="108">
        <v>6500</v>
      </c>
      <c r="E24" s="89">
        <v>6600</v>
      </c>
      <c r="F24" s="89">
        <f t="shared" si="3"/>
        <v>29.019999999999996</v>
      </c>
      <c r="G24" s="108">
        <v>11500</v>
      </c>
      <c r="H24" s="89">
        <v>11600</v>
      </c>
      <c r="I24" s="109">
        <f t="shared" si="4"/>
        <v>141.53000000000003</v>
      </c>
    </row>
    <row r="25" spans="1:19" ht="9.9499999999999993" customHeight="1" x14ac:dyDescent="0.2">
      <c r="A25" s="108">
        <v>1600</v>
      </c>
      <c r="B25" s="89">
        <v>1700</v>
      </c>
      <c r="C25" s="89">
        <f t="shared" si="0"/>
        <v>0</v>
      </c>
      <c r="D25" s="108">
        <v>6600</v>
      </c>
      <c r="E25" s="89">
        <v>6700</v>
      </c>
      <c r="F25" s="89">
        <f t="shared" si="3"/>
        <v>31.019999999999996</v>
      </c>
      <c r="G25" s="108">
        <v>11600</v>
      </c>
      <c r="H25" s="89">
        <v>11700</v>
      </c>
      <c r="I25" s="109">
        <f t="shared" si="4"/>
        <v>144.53000000000003</v>
      </c>
    </row>
    <row r="26" spans="1:19" ht="9.9499999999999993" customHeight="1" x14ac:dyDescent="0.2">
      <c r="A26" s="108">
        <v>1700</v>
      </c>
      <c r="B26" s="89">
        <v>1800</v>
      </c>
      <c r="C26" s="89">
        <f t="shared" si="0"/>
        <v>0</v>
      </c>
      <c r="D26" s="108">
        <v>6700</v>
      </c>
      <c r="E26" s="89">
        <v>6800</v>
      </c>
      <c r="F26" s="89">
        <f t="shared" si="3"/>
        <v>33.019999999999996</v>
      </c>
      <c r="G26" s="108">
        <v>11700</v>
      </c>
      <c r="H26" s="89">
        <v>11800</v>
      </c>
      <c r="I26" s="109">
        <f t="shared" si="4"/>
        <v>147.53000000000003</v>
      </c>
    </row>
    <row r="27" spans="1:19" ht="9.9499999999999993" customHeight="1" x14ac:dyDescent="0.2">
      <c r="A27" s="108">
        <v>1800</v>
      </c>
      <c r="B27" s="89">
        <v>1900</v>
      </c>
      <c r="C27" s="89">
        <f t="shared" si="0"/>
        <v>0</v>
      </c>
      <c r="D27" s="108">
        <v>6800</v>
      </c>
      <c r="E27" s="89">
        <v>6900</v>
      </c>
      <c r="F27" s="89">
        <f t="shared" si="3"/>
        <v>35.019999999999996</v>
      </c>
      <c r="G27" s="108">
        <v>11800</v>
      </c>
      <c r="H27" s="89">
        <v>11900</v>
      </c>
      <c r="I27" s="109">
        <f t="shared" si="4"/>
        <v>150.53000000000003</v>
      </c>
    </row>
    <row r="28" spans="1:19" ht="9.9499999999999993" customHeight="1" x14ac:dyDescent="0.2">
      <c r="A28" s="108">
        <v>1900</v>
      </c>
      <c r="B28" s="89">
        <v>2000</v>
      </c>
      <c r="C28" s="89">
        <f t="shared" si="0"/>
        <v>0</v>
      </c>
      <c r="D28" s="108">
        <v>6900</v>
      </c>
      <c r="E28" s="89">
        <v>7000</v>
      </c>
      <c r="F28" s="89">
        <f t="shared" si="3"/>
        <v>37.019999999999996</v>
      </c>
      <c r="G28" s="114">
        <v>11900</v>
      </c>
      <c r="H28" s="89">
        <v>12000</v>
      </c>
      <c r="I28" s="109">
        <f t="shared" si="4"/>
        <v>153.53000000000003</v>
      </c>
    </row>
    <row r="29" spans="1:19" ht="9.9499999999999993" customHeight="1" x14ac:dyDescent="0.2">
      <c r="A29" s="111"/>
      <c r="B29" s="112"/>
      <c r="C29" s="110"/>
      <c r="D29" s="125"/>
      <c r="E29" s="126"/>
      <c r="F29" s="113"/>
      <c r="G29" s="111"/>
      <c r="H29" s="112"/>
      <c r="I29" s="113"/>
    </row>
    <row r="30" spans="1:19" ht="9.9499999999999993" customHeight="1" x14ac:dyDescent="0.2">
      <c r="A30" s="108">
        <v>2000</v>
      </c>
      <c r="B30" s="89">
        <v>2100</v>
      </c>
      <c r="C30" s="89">
        <f t="shared" si="0"/>
        <v>0</v>
      </c>
      <c r="D30" s="108">
        <v>7000</v>
      </c>
      <c r="E30" s="89">
        <v>7100</v>
      </c>
      <c r="F30" s="89">
        <f t="shared" si="3"/>
        <v>39.019999999999996</v>
      </c>
      <c r="G30" s="108">
        <v>12000</v>
      </c>
      <c r="H30" s="89">
        <v>12100</v>
      </c>
      <c r="I30" s="109">
        <f t="shared" si="4"/>
        <v>156.53000000000003</v>
      </c>
    </row>
    <row r="31" spans="1:19" ht="9.9499999999999993" customHeight="1" x14ac:dyDescent="0.2">
      <c r="A31" s="108">
        <v>2100</v>
      </c>
      <c r="B31" s="89">
        <v>2200</v>
      </c>
      <c r="C31" s="89">
        <f t="shared" si="0"/>
        <v>0</v>
      </c>
      <c r="D31" s="108">
        <v>7100</v>
      </c>
      <c r="E31" s="89">
        <v>7200</v>
      </c>
      <c r="F31" s="89">
        <f t="shared" si="3"/>
        <v>41.019999999999996</v>
      </c>
      <c r="G31" s="108">
        <v>12100</v>
      </c>
      <c r="H31" s="89">
        <v>12200</v>
      </c>
      <c r="I31" s="109">
        <f t="shared" si="4"/>
        <v>159.53000000000003</v>
      </c>
    </row>
    <row r="32" spans="1:19" ht="9.9499999999999993" customHeight="1" x14ac:dyDescent="0.2">
      <c r="A32" s="108">
        <v>2200</v>
      </c>
      <c r="B32" s="89">
        <v>2300</v>
      </c>
      <c r="C32" s="89">
        <f t="shared" si="0"/>
        <v>0</v>
      </c>
      <c r="D32" s="108">
        <v>7200</v>
      </c>
      <c r="E32" s="89">
        <v>7300</v>
      </c>
      <c r="F32" s="89">
        <f t="shared" si="3"/>
        <v>43.019999999999996</v>
      </c>
      <c r="G32" s="108">
        <v>12200</v>
      </c>
      <c r="H32" s="89">
        <v>12300</v>
      </c>
      <c r="I32" s="109">
        <f t="shared" si="4"/>
        <v>162.53000000000003</v>
      </c>
    </row>
    <row r="33" spans="1:9" ht="9.9499999999999993" customHeight="1" x14ac:dyDescent="0.2">
      <c r="A33" s="108">
        <v>2300</v>
      </c>
      <c r="B33" s="89">
        <v>2400</v>
      </c>
      <c r="C33" s="89">
        <f t="shared" si="0"/>
        <v>0</v>
      </c>
      <c r="D33" s="108">
        <v>7300</v>
      </c>
      <c r="E33" s="89">
        <v>7400</v>
      </c>
      <c r="F33" s="89">
        <f t="shared" si="3"/>
        <v>45.019999999999996</v>
      </c>
      <c r="G33" s="108">
        <v>12300</v>
      </c>
      <c r="H33" s="89">
        <v>12400</v>
      </c>
      <c r="I33" s="109">
        <f t="shared" si="4"/>
        <v>165.53000000000003</v>
      </c>
    </row>
    <row r="34" spans="1:9" ht="9.9499999999999993" customHeight="1" x14ac:dyDescent="0.2">
      <c r="A34" s="108">
        <v>2400</v>
      </c>
      <c r="B34" s="89">
        <v>2500</v>
      </c>
      <c r="C34" s="89">
        <f t="shared" si="0"/>
        <v>0</v>
      </c>
      <c r="D34" s="108">
        <v>7400</v>
      </c>
      <c r="E34" s="89">
        <v>7500</v>
      </c>
      <c r="F34" s="89">
        <f t="shared" si="3"/>
        <v>47.019999999999996</v>
      </c>
      <c r="G34" s="108">
        <v>12400</v>
      </c>
      <c r="H34" s="89">
        <v>12500</v>
      </c>
      <c r="I34" s="109">
        <f t="shared" si="4"/>
        <v>168.53000000000003</v>
      </c>
    </row>
    <row r="35" spans="1:9" ht="9.9499999999999993" customHeight="1" x14ac:dyDescent="0.2">
      <c r="A35" s="108">
        <v>2500</v>
      </c>
      <c r="B35" s="89">
        <v>2600</v>
      </c>
      <c r="C35" s="89">
        <f t="shared" si="0"/>
        <v>0</v>
      </c>
      <c r="D35" s="108">
        <v>7500</v>
      </c>
      <c r="E35" s="89">
        <v>7600</v>
      </c>
      <c r="F35" s="89">
        <f t="shared" si="3"/>
        <v>49.019999999999996</v>
      </c>
      <c r="G35" s="108">
        <v>12500</v>
      </c>
      <c r="H35" s="89">
        <v>12600</v>
      </c>
      <c r="I35" s="109">
        <f t="shared" si="4"/>
        <v>171.53000000000003</v>
      </c>
    </row>
    <row r="36" spans="1:9" ht="9.9499999999999993" customHeight="1" x14ac:dyDescent="0.2">
      <c r="A36" s="108">
        <v>2600</v>
      </c>
      <c r="B36" s="89">
        <v>2700</v>
      </c>
      <c r="C36" s="89">
        <f t="shared" si="0"/>
        <v>0</v>
      </c>
      <c r="D36" s="108">
        <v>7600</v>
      </c>
      <c r="E36" s="89">
        <v>7700</v>
      </c>
      <c r="F36" s="89">
        <f t="shared" si="3"/>
        <v>51.019999999999996</v>
      </c>
      <c r="G36" s="108">
        <v>12600</v>
      </c>
      <c r="H36" s="89">
        <v>12700</v>
      </c>
      <c r="I36" s="109">
        <f t="shared" si="4"/>
        <v>174.53000000000003</v>
      </c>
    </row>
    <row r="37" spans="1:9" ht="9.9499999999999993" customHeight="1" x14ac:dyDescent="0.2">
      <c r="A37" s="108">
        <v>2700</v>
      </c>
      <c r="B37" s="89">
        <v>2800</v>
      </c>
      <c r="C37" s="89">
        <f t="shared" si="0"/>
        <v>0</v>
      </c>
      <c r="D37" s="108">
        <v>7700</v>
      </c>
      <c r="E37" s="89">
        <v>7800</v>
      </c>
      <c r="F37" s="89">
        <f t="shared" si="3"/>
        <v>53.019999999999996</v>
      </c>
      <c r="G37" s="108">
        <v>12700</v>
      </c>
      <c r="H37" s="89">
        <v>12800</v>
      </c>
      <c r="I37" s="109">
        <f t="shared" si="4"/>
        <v>177.53000000000003</v>
      </c>
    </row>
    <row r="38" spans="1:9" ht="9.9499999999999993" customHeight="1" x14ac:dyDescent="0.2">
      <c r="A38" s="108">
        <v>2800</v>
      </c>
      <c r="B38" s="89">
        <v>2900</v>
      </c>
      <c r="C38" s="89">
        <f t="shared" si="0"/>
        <v>0</v>
      </c>
      <c r="D38" s="108">
        <v>7800</v>
      </c>
      <c r="E38" s="89">
        <v>7900</v>
      </c>
      <c r="F38" s="89">
        <f t="shared" si="3"/>
        <v>55.019999999999996</v>
      </c>
      <c r="G38" s="108">
        <v>12800</v>
      </c>
      <c r="H38" s="89">
        <v>12900</v>
      </c>
      <c r="I38" s="109">
        <f t="shared" si="4"/>
        <v>180.53000000000003</v>
      </c>
    </row>
    <row r="39" spans="1:9" ht="9.9499999999999993" customHeight="1" x14ac:dyDescent="0.2">
      <c r="A39" s="108">
        <v>2900</v>
      </c>
      <c r="B39" s="89">
        <v>3000</v>
      </c>
      <c r="C39" s="89">
        <f t="shared" si="0"/>
        <v>0</v>
      </c>
      <c r="D39" s="108">
        <v>7900</v>
      </c>
      <c r="E39" s="89">
        <v>8000</v>
      </c>
      <c r="F39" s="89">
        <f t="shared" si="3"/>
        <v>57.019999999999996</v>
      </c>
      <c r="G39" s="108">
        <v>12900</v>
      </c>
      <c r="H39" s="89">
        <v>13000</v>
      </c>
      <c r="I39" s="109">
        <f t="shared" si="4"/>
        <v>183.53000000000003</v>
      </c>
    </row>
    <row r="40" spans="1:9" ht="9.9499999999999993" customHeight="1" x14ac:dyDescent="0.2">
      <c r="A40" s="111"/>
      <c r="B40" s="112"/>
      <c r="C40" s="110"/>
      <c r="D40" s="125"/>
      <c r="E40" s="126"/>
      <c r="F40" s="113"/>
      <c r="G40" s="111"/>
      <c r="H40" s="112"/>
      <c r="I40" s="113"/>
    </row>
    <row r="41" spans="1:9" ht="9.9499999999999993" customHeight="1" x14ac:dyDescent="0.2">
      <c r="A41" s="108">
        <v>3000</v>
      </c>
      <c r="B41" s="89">
        <v>3100</v>
      </c>
      <c r="C41" s="89">
        <f t="shared" si="0"/>
        <v>0</v>
      </c>
      <c r="D41" s="108">
        <v>8000</v>
      </c>
      <c r="E41" s="89">
        <v>8100</v>
      </c>
      <c r="F41" s="89">
        <f t="shared" si="3"/>
        <v>59.019999999999996</v>
      </c>
      <c r="G41" s="108">
        <v>13000</v>
      </c>
      <c r="H41" s="89">
        <v>13100</v>
      </c>
      <c r="I41" s="109">
        <f t="shared" si="4"/>
        <v>186.53000000000003</v>
      </c>
    </row>
    <row r="42" spans="1:9" ht="9.9499999999999993" customHeight="1" x14ac:dyDescent="0.2">
      <c r="A42" s="108">
        <v>3100</v>
      </c>
      <c r="B42" s="89">
        <v>3200</v>
      </c>
      <c r="C42" s="89">
        <f t="shared" si="0"/>
        <v>0</v>
      </c>
      <c r="D42" s="108">
        <v>8100</v>
      </c>
      <c r="E42" s="89">
        <v>8200</v>
      </c>
      <c r="F42" s="89">
        <f t="shared" si="3"/>
        <v>61.019999999999996</v>
      </c>
      <c r="G42" s="108">
        <v>13100</v>
      </c>
      <c r="H42" s="89">
        <v>13200</v>
      </c>
      <c r="I42" s="109">
        <f t="shared" si="4"/>
        <v>189.53000000000003</v>
      </c>
    </row>
    <row r="43" spans="1:9" ht="9.9499999999999993" customHeight="1" x14ac:dyDescent="0.2">
      <c r="A43" s="108">
        <v>3200</v>
      </c>
      <c r="B43" s="89">
        <v>3300</v>
      </c>
      <c r="C43" s="89">
        <f t="shared" si="0"/>
        <v>0</v>
      </c>
      <c r="D43" s="108">
        <v>8200</v>
      </c>
      <c r="E43" s="89">
        <v>8300</v>
      </c>
      <c r="F43" s="89">
        <f t="shared" si="3"/>
        <v>63.019999999999996</v>
      </c>
      <c r="G43" s="108">
        <v>13200</v>
      </c>
      <c r="H43" s="89">
        <v>13300</v>
      </c>
      <c r="I43" s="109">
        <f t="shared" si="4"/>
        <v>192.53000000000003</v>
      </c>
    </row>
    <row r="44" spans="1:9" ht="9.9499999999999993" customHeight="1" x14ac:dyDescent="0.2">
      <c r="A44" s="108">
        <v>3300</v>
      </c>
      <c r="B44" s="89">
        <v>3400</v>
      </c>
      <c r="C44" s="89">
        <f t="shared" si="0"/>
        <v>0</v>
      </c>
      <c r="D44" s="108">
        <v>8300</v>
      </c>
      <c r="E44" s="89">
        <v>8400</v>
      </c>
      <c r="F44" s="89">
        <f t="shared" si="3"/>
        <v>65.02</v>
      </c>
      <c r="G44" s="108">
        <v>13300</v>
      </c>
      <c r="H44" s="89">
        <v>13400</v>
      </c>
      <c r="I44" s="109">
        <f t="shared" si="4"/>
        <v>195.53000000000003</v>
      </c>
    </row>
    <row r="45" spans="1:9" ht="9.9499999999999993" customHeight="1" x14ac:dyDescent="0.2">
      <c r="A45" s="108">
        <v>3400</v>
      </c>
      <c r="B45" s="89">
        <v>3500</v>
      </c>
      <c r="C45" s="89">
        <f t="shared" si="0"/>
        <v>0</v>
      </c>
      <c r="D45" s="108">
        <v>8400</v>
      </c>
      <c r="E45" s="89">
        <v>8500</v>
      </c>
      <c r="F45" s="89">
        <f t="shared" si="3"/>
        <v>67.02</v>
      </c>
      <c r="G45" s="108">
        <v>13400</v>
      </c>
      <c r="H45" s="89">
        <v>13500</v>
      </c>
      <c r="I45" s="109">
        <f t="shared" si="4"/>
        <v>198.53000000000003</v>
      </c>
    </row>
    <row r="46" spans="1:9" ht="9.9499999999999993" customHeight="1" x14ac:dyDescent="0.2">
      <c r="A46" s="108">
        <v>3500</v>
      </c>
      <c r="B46" s="89">
        <v>3600</v>
      </c>
      <c r="C46" s="89">
        <f t="shared" si="0"/>
        <v>0</v>
      </c>
      <c r="D46" s="108">
        <v>8500</v>
      </c>
      <c r="E46" s="89">
        <v>8600</v>
      </c>
      <c r="F46" s="89">
        <f t="shared" si="3"/>
        <v>69.02</v>
      </c>
      <c r="G46" s="108">
        <v>13500</v>
      </c>
      <c r="H46" s="89">
        <v>13600</v>
      </c>
      <c r="I46" s="109">
        <f t="shared" si="4"/>
        <v>201.53000000000003</v>
      </c>
    </row>
    <row r="47" spans="1:9" ht="9.9499999999999993" customHeight="1" x14ac:dyDescent="0.2">
      <c r="A47" s="108">
        <v>3600</v>
      </c>
      <c r="B47" s="89">
        <v>3700</v>
      </c>
      <c r="C47" s="89">
        <f t="shared" si="0"/>
        <v>0</v>
      </c>
      <c r="D47" s="108">
        <v>8600</v>
      </c>
      <c r="E47" s="89">
        <v>8700</v>
      </c>
      <c r="F47" s="89">
        <f t="shared" si="3"/>
        <v>71.02</v>
      </c>
      <c r="G47" s="108">
        <v>13600</v>
      </c>
      <c r="H47" s="89">
        <v>13700</v>
      </c>
      <c r="I47" s="109">
        <f t="shared" si="4"/>
        <v>204.53000000000003</v>
      </c>
    </row>
    <row r="48" spans="1:9" ht="9.9499999999999993" customHeight="1" x14ac:dyDescent="0.2">
      <c r="A48" s="108">
        <v>3700</v>
      </c>
      <c r="B48" s="89">
        <v>3800</v>
      </c>
      <c r="C48" s="89">
        <f t="shared" si="0"/>
        <v>0</v>
      </c>
      <c r="D48" s="108">
        <v>8700</v>
      </c>
      <c r="E48" s="89">
        <v>8800</v>
      </c>
      <c r="F48" s="89">
        <f t="shared" si="3"/>
        <v>73.02</v>
      </c>
      <c r="G48" s="108">
        <v>13700</v>
      </c>
      <c r="H48" s="89">
        <v>13800</v>
      </c>
      <c r="I48" s="109">
        <f t="shared" si="4"/>
        <v>207.53000000000003</v>
      </c>
    </row>
    <row r="49" spans="1:9" ht="9.9499999999999993" customHeight="1" x14ac:dyDescent="0.2">
      <c r="A49" s="108">
        <v>3800</v>
      </c>
      <c r="B49" s="89">
        <v>3900</v>
      </c>
      <c r="C49" s="89">
        <f t="shared" si="0"/>
        <v>0</v>
      </c>
      <c r="D49" s="108">
        <v>8800</v>
      </c>
      <c r="E49" s="89">
        <v>8900</v>
      </c>
      <c r="F49" s="89">
        <f t="shared" si="3"/>
        <v>75.02</v>
      </c>
      <c r="G49" s="108">
        <v>13800</v>
      </c>
      <c r="H49" s="89">
        <v>13900</v>
      </c>
      <c r="I49" s="109">
        <f t="shared" si="4"/>
        <v>210.53000000000003</v>
      </c>
    </row>
    <row r="50" spans="1:9" ht="9.9499999999999993" customHeight="1" x14ac:dyDescent="0.2">
      <c r="A50" s="108">
        <v>3900</v>
      </c>
      <c r="B50" s="89">
        <v>4000</v>
      </c>
      <c r="C50" s="89">
        <f t="shared" si="0"/>
        <v>0</v>
      </c>
      <c r="D50" s="108">
        <v>8900</v>
      </c>
      <c r="E50" s="89">
        <v>9000</v>
      </c>
      <c r="F50" s="89">
        <f t="shared" si="3"/>
        <v>77.02</v>
      </c>
      <c r="G50" s="114">
        <v>13900</v>
      </c>
      <c r="H50" s="89">
        <v>14000</v>
      </c>
      <c r="I50" s="109">
        <f t="shared" si="4"/>
        <v>213.53000000000003</v>
      </c>
    </row>
    <row r="51" spans="1:9" ht="9.9499999999999993" customHeight="1" x14ac:dyDescent="0.2">
      <c r="A51" s="111"/>
      <c r="B51" s="112"/>
      <c r="C51" s="110"/>
      <c r="D51" s="111"/>
      <c r="E51" s="112"/>
      <c r="F51" s="113"/>
      <c r="G51" s="112"/>
      <c r="H51" s="112"/>
      <c r="I51" s="113"/>
    </row>
    <row r="52" spans="1:9" ht="9.9499999999999993" customHeight="1" x14ac:dyDescent="0.2">
      <c r="A52" s="108">
        <v>4000</v>
      </c>
      <c r="B52" s="89">
        <v>4100</v>
      </c>
      <c r="C52" s="89">
        <f t="shared" si="0"/>
        <v>0</v>
      </c>
      <c r="D52" s="108">
        <v>9000</v>
      </c>
      <c r="E52" s="89">
        <v>9100</v>
      </c>
      <c r="F52" s="89">
        <f t="shared" si="3"/>
        <v>79.02</v>
      </c>
      <c r="G52" s="107">
        <v>14000</v>
      </c>
      <c r="H52" s="89">
        <v>14100</v>
      </c>
      <c r="I52" s="109">
        <f t="shared" si="4"/>
        <v>216.53000000000003</v>
      </c>
    </row>
    <row r="53" spans="1:9" ht="9.9499999999999993" customHeight="1" x14ac:dyDescent="0.2">
      <c r="A53" s="108">
        <v>4100</v>
      </c>
      <c r="B53" s="89">
        <v>4200</v>
      </c>
      <c r="C53" s="89">
        <f t="shared" si="0"/>
        <v>0</v>
      </c>
      <c r="D53" s="108">
        <v>9100</v>
      </c>
      <c r="E53" s="89">
        <v>9200</v>
      </c>
      <c r="F53" s="89">
        <f t="shared" si="3"/>
        <v>81.02</v>
      </c>
      <c r="G53" s="108">
        <v>14100</v>
      </c>
      <c r="H53" s="89">
        <v>14200</v>
      </c>
      <c r="I53" s="109">
        <f t="shared" si="4"/>
        <v>219.53000000000003</v>
      </c>
    </row>
    <row r="54" spans="1:9" ht="9.9499999999999993" customHeight="1" x14ac:dyDescent="0.2">
      <c r="A54" s="108">
        <v>4200</v>
      </c>
      <c r="B54" s="89">
        <v>4300</v>
      </c>
      <c r="C54" s="89">
        <f t="shared" si="0"/>
        <v>0</v>
      </c>
      <c r="D54" s="108">
        <v>9200</v>
      </c>
      <c r="E54" s="89">
        <v>9300</v>
      </c>
      <c r="F54" s="89">
        <f t="shared" si="3"/>
        <v>83.02</v>
      </c>
      <c r="G54" s="108">
        <v>14200</v>
      </c>
      <c r="H54" s="89">
        <v>14300</v>
      </c>
      <c r="I54" s="109">
        <f t="shared" si="4"/>
        <v>222.53000000000003</v>
      </c>
    </row>
    <row r="55" spans="1:9" ht="9.9499999999999993" customHeight="1" x14ac:dyDescent="0.2">
      <c r="A55" s="108">
        <v>4300</v>
      </c>
      <c r="B55" s="89">
        <v>4400</v>
      </c>
      <c r="C55" s="89">
        <f t="shared" si="0"/>
        <v>0</v>
      </c>
      <c r="D55" s="108">
        <v>9300</v>
      </c>
      <c r="E55" s="89">
        <v>9400</v>
      </c>
      <c r="F55" s="89">
        <f t="shared" si="3"/>
        <v>85.02</v>
      </c>
      <c r="G55" s="108">
        <v>14300</v>
      </c>
      <c r="H55" s="89">
        <v>14400</v>
      </c>
      <c r="I55" s="109">
        <f t="shared" si="4"/>
        <v>225.53000000000003</v>
      </c>
    </row>
    <row r="56" spans="1:9" ht="9.9499999999999993" customHeight="1" x14ac:dyDescent="0.2">
      <c r="A56" s="108">
        <v>4400</v>
      </c>
      <c r="B56" s="89">
        <v>4500</v>
      </c>
      <c r="C56" s="89">
        <f t="shared" si="0"/>
        <v>0</v>
      </c>
      <c r="D56" s="108">
        <v>9400</v>
      </c>
      <c r="E56" s="89">
        <v>9500</v>
      </c>
      <c r="F56" s="89">
        <f t="shared" si="3"/>
        <v>87.02</v>
      </c>
      <c r="G56" s="108">
        <v>14400</v>
      </c>
      <c r="H56" s="89">
        <v>14500</v>
      </c>
      <c r="I56" s="109">
        <f t="shared" si="4"/>
        <v>228.53000000000003</v>
      </c>
    </row>
    <row r="57" spans="1:9" ht="9.9499999999999993" customHeight="1" x14ac:dyDescent="0.2">
      <c r="A57" s="108">
        <v>4500</v>
      </c>
      <c r="B57" s="89">
        <v>4600</v>
      </c>
      <c r="C57" s="89">
        <f t="shared" si="0"/>
        <v>0</v>
      </c>
      <c r="D57" s="108">
        <v>9500</v>
      </c>
      <c r="E57" s="89">
        <v>9600</v>
      </c>
      <c r="F57" s="89">
        <f t="shared" si="3"/>
        <v>89.02</v>
      </c>
      <c r="G57" s="108">
        <v>14500</v>
      </c>
      <c r="H57" s="89">
        <v>14600</v>
      </c>
      <c r="I57" s="109">
        <f t="shared" si="4"/>
        <v>231.53000000000003</v>
      </c>
    </row>
    <row r="58" spans="1:9" ht="9.9499999999999993" customHeight="1" x14ac:dyDescent="0.2">
      <c r="A58" s="108">
        <v>4600</v>
      </c>
      <c r="B58" s="89">
        <v>4700</v>
      </c>
      <c r="C58" s="89">
        <f t="shared" si="0"/>
        <v>0</v>
      </c>
      <c r="D58" s="108">
        <v>9600</v>
      </c>
      <c r="E58" s="89">
        <v>9700</v>
      </c>
      <c r="F58" s="89">
        <f t="shared" si="3"/>
        <v>91.02</v>
      </c>
      <c r="G58" s="108">
        <v>14600</v>
      </c>
      <c r="H58" s="89">
        <v>14700</v>
      </c>
      <c r="I58" s="109">
        <f t="shared" si="4"/>
        <v>234.53000000000003</v>
      </c>
    </row>
    <row r="59" spans="1:9" ht="9.9499999999999993" customHeight="1" x14ac:dyDescent="0.2">
      <c r="A59" s="108">
        <v>4700</v>
      </c>
      <c r="B59" s="89">
        <v>4800</v>
      </c>
      <c r="C59" s="89">
        <f t="shared" si="0"/>
        <v>0</v>
      </c>
      <c r="D59" s="108">
        <v>9700</v>
      </c>
      <c r="E59" s="89">
        <v>9800</v>
      </c>
      <c r="F59" s="89">
        <f t="shared" si="3"/>
        <v>93.02</v>
      </c>
      <c r="G59" s="108">
        <v>14700</v>
      </c>
      <c r="H59" s="89">
        <v>14800</v>
      </c>
      <c r="I59" s="109">
        <f>(((+G59+H59)/2)*0.034)+$S$11</f>
        <v>237.73400000000004</v>
      </c>
    </row>
    <row r="60" spans="1:9" ht="9.9499999999999993" customHeight="1" x14ac:dyDescent="0.2">
      <c r="A60" s="108">
        <v>4800</v>
      </c>
      <c r="B60" s="89">
        <v>4900</v>
      </c>
      <c r="C60" s="89">
        <f t="shared" si="0"/>
        <v>0</v>
      </c>
      <c r="D60" s="108">
        <v>9800</v>
      </c>
      <c r="E60" s="89">
        <v>9900</v>
      </c>
      <c r="F60" s="89">
        <f t="shared" si="3"/>
        <v>95.02</v>
      </c>
      <c r="G60" s="108">
        <v>14800</v>
      </c>
      <c r="H60" s="89">
        <v>14900</v>
      </c>
      <c r="I60" s="109">
        <f t="shared" ref="I60:I61" si="6">(((+G60+H60)/2)*0.034)+$S$11</f>
        <v>241.13400000000001</v>
      </c>
    </row>
    <row r="61" spans="1:9" ht="9.9499999999999993" customHeight="1" x14ac:dyDescent="0.2">
      <c r="A61" s="108">
        <v>4900</v>
      </c>
      <c r="B61" s="89">
        <v>5000</v>
      </c>
      <c r="C61" s="89">
        <f t="shared" si="0"/>
        <v>0</v>
      </c>
      <c r="D61" s="108">
        <v>9900</v>
      </c>
      <c r="E61" s="89">
        <v>10000</v>
      </c>
      <c r="F61" s="89">
        <f t="shared" si="3"/>
        <v>97.02</v>
      </c>
      <c r="G61" s="108">
        <v>14900</v>
      </c>
      <c r="H61" s="89">
        <v>15000</v>
      </c>
      <c r="I61" s="109">
        <f t="shared" si="6"/>
        <v>244.53399999999999</v>
      </c>
    </row>
    <row r="62" spans="1:9" ht="9.9499999999999993" customHeight="1" thickBot="1" x14ac:dyDescent="0.25">
      <c r="A62" s="127"/>
      <c r="B62" s="116"/>
      <c r="C62" s="116"/>
      <c r="D62" s="128"/>
      <c r="E62" s="116"/>
      <c r="F62" s="115"/>
      <c r="G62" s="116"/>
      <c r="H62" s="116"/>
      <c r="I62" s="117"/>
    </row>
    <row r="63" spans="1:9" ht="9.9499999999999993" customHeight="1" x14ac:dyDescent="0.2"/>
    <row r="64" spans="1:9" ht="9.9499999999999993" customHeight="1" x14ac:dyDescent="0.2"/>
    <row r="65" ht="9.9499999999999993" customHeight="1" x14ac:dyDescent="0.2"/>
    <row r="66" ht="9.9499999999999993" customHeight="1" x14ac:dyDescent="0.2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4"/>
  <sheetViews>
    <sheetView zoomScaleNormal="100" workbookViewId="0">
      <selection activeCell="H6" sqref="H6"/>
    </sheetView>
  </sheetViews>
  <sheetFormatPr defaultRowHeight="12.75" x14ac:dyDescent="0.2"/>
  <cols>
    <col min="1" max="1" width="9" bestFit="1" customWidth="1"/>
    <col min="2" max="2" width="11.28515625" bestFit="1" customWidth="1"/>
    <col min="3" max="3" width="16.7109375" bestFit="1" customWidth="1"/>
    <col min="4" max="4" width="10.85546875" customWidth="1"/>
    <col min="5" max="5" width="8.5703125" customWidth="1"/>
    <col min="6" max="6" width="8.7109375" bestFit="1" customWidth="1"/>
    <col min="9" max="9" width="10.85546875" bestFit="1" customWidth="1"/>
    <col min="10" max="10" width="10.42578125" bestFit="1" customWidth="1"/>
    <col min="11" max="11" width="10.28515625" bestFit="1" customWidth="1"/>
    <col min="12" max="12" width="1.7109375" style="52" customWidth="1"/>
    <col min="17" max="17" width="11.5703125" style="45" bestFit="1" customWidth="1"/>
  </cols>
  <sheetData>
    <row r="1" spans="1:15" x14ac:dyDescent="0.2">
      <c r="A1" s="182" t="s">
        <v>21</v>
      </c>
      <c r="B1" s="182"/>
      <c r="C1" s="182"/>
      <c r="D1" s="182"/>
      <c r="E1" s="182"/>
      <c r="F1" s="52"/>
      <c r="J1" s="48" t="s">
        <v>16</v>
      </c>
      <c r="M1" s="45"/>
      <c r="N1" s="45"/>
      <c r="O1" s="45"/>
    </row>
    <row r="2" spans="1:15" ht="13.5" customHeight="1" thickBot="1" x14ac:dyDescent="0.25">
      <c r="A2" s="46" t="s">
        <v>8</v>
      </c>
      <c r="B2" s="46" t="s">
        <v>12</v>
      </c>
      <c r="C2" s="46" t="s">
        <v>14</v>
      </c>
      <c r="D2" s="46" t="s">
        <v>13</v>
      </c>
      <c r="E2" s="47" t="s">
        <v>15</v>
      </c>
      <c r="F2" s="52"/>
      <c r="I2" s="72" t="s">
        <v>33</v>
      </c>
      <c r="J2" s="48" t="s">
        <v>17</v>
      </c>
      <c r="K2" s="71" t="s">
        <v>32</v>
      </c>
      <c r="M2" s="45"/>
      <c r="N2" s="45"/>
      <c r="O2" s="45"/>
    </row>
    <row r="3" spans="1:15" ht="13.5" thickBot="1" x14ac:dyDescent="0.25">
      <c r="A3" s="45">
        <f>K4</f>
        <v>22676.48</v>
      </c>
      <c r="B3" s="45">
        <v>22700</v>
      </c>
      <c r="C3" s="45">
        <f>ROUND('Regular 2'!C42,0)</f>
        <v>353</v>
      </c>
      <c r="D3" s="45">
        <f>ROUND(C3*0.8,0)</f>
        <v>282</v>
      </c>
      <c r="E3" s="58">
        <f t="shared" ref="E3:E43" si="0">C3-D3</f>
        <v>71</v>
      </c>
      <c r="F3" s="52"/>
      <c r="G3" s="183" t="s">
        <v>31</v>
      </c>
      <c r="H3" s="183"/>
      <c r="I3" s="73" t="s">
        <v>25</v>
      </c>
      <c r="J3" s="51" t="s">
        <v>18</v>
      </c>
      <c r="K3" s="50" t="s">
        <v>19</v>
      </c>
      <c r="M3" s="45"/>
      <c r="N3" s="45"/>
      <c r="O3" s="45"/>
    </row>
    <row r="4" spans="1:15" x14ac:dyDescent="0.2">
      <c r="A4" s="45">
        <f>B3+1</f>
        <v>22701</v>
      </c>
      <c r="B4" s="45">
        <f>B3+100</f>
        <v>22800</v>
      </c>
      <c r="C4" s="45">
        <f>ROUND('Regular 2'!C43,0)</f>
        <v>357</v>
      </c>
      <c r="D4" s="45">
        <f>D3-7</f>
        <v>275</v>
      </c>
      <c r="E4" s="58">
        <f t="shared" si="0"/>
        <v>82</v>
      </c>
      <c r="F4" s="52"/>
      <c r="G4" s="45">
        <v>22016</v>
      </c>
      <c r="H4" s="45">
        <v>21400</v>
      </c>
      <c r="I4" s="68">
        <f>+'Low - Single'!I4</f>
        <v>0.03</v>
      </c>
      <c r="J4" s="49">
        <f>G4*I4</f>
        <v>660.48</v>
      </c>
      <c r="K4" s="61">
        <f>J4+G4</f>
        <v>22676.48</v>
      </c>
      <c r="M4" s="45"/>
      <c r="N4" s="45"/>
      <c r="O4" s="45"/>
    </row>
    <row r="5" spans="1:15" x14ac:dyDescent="0.2">
      <c r="A5" s="45">
        <f>A4+100</f>
        <v>22801</v>
      </c>
      <c r="B5" s="45">
        <f>B4+100</f>
        <v>22900</v>
      </c>
      <c r="C5" s="45">
        <f>ROUND('Regular 2'!C44,0)</f>
        <v>360</v>
      </c>
      <c r="D5" s="45">
        <f t="shared" ref="D5:D43" si="1">D4-7</f>
        <v>268</v>
      </c>
      <c r="E5" s="58">
        <f t="shared" si="0"/>
        <v>92</v>
      </c>
      <c r="F5" s="52"/>
      <c r="G5" s="58"/>
      <c r="H5" s="58"/>
      <c r="I5" s="59"/>
      <c r="J5" s="60"/>
      <c r="K5" s="58"/>
      <c r="M5" s="45"/>
      <c r="N5" s="45"/>
      <c r="O5" s="45"/>
    </row>
    <row r="6" spans="1:15" x14ac:dyDescent="0.2">
      <c r="A6" s="45">
        <f t="shared" ref="A6:B37" si="2">A5+100</f>
        <v>22901</v>
      </c>
      <c r="B6" s="45">
        <f t="shared" si="2"/>
        <v>23000</v>
      </c>
      <c r="C6" s="45">
        <f>ROUND('Regular 2'!C45,0)</f>
        <v>364</v>
      </c>
      <c r="D6" s="45">
        <f t="shared" si="1"/>
        <v>261</v>
      </c>
      <c r="E6" s="58">
        <f t="shared" si="0"/>
        <v>103</v>
      </c>
      <c r="F6" s="52"/>
      <c r="G6" s="58"/>
      <c r="H6" s="58"/>
      <c r="I6" s="59"/>
      <c r="J6" s="60"/>
      <c r="K6" s="58"/>
      <c r="M6" s="45"/>
      <c r="N6" s="45"/>
      <c r="O6" s="45"/>
    </row>
    <row r="7" spans="1:15" x14ac:dyDescent="0.2">
      <c r="A7" s="45">
        <f t="shared" si="2"/>
        <v>23001</v>
      </c>
      <c r="B7" s="45">
        <f t="shared" si="2"/>
        <v>23100</v>
      </c>
      <c r="C7" s="45">
        <f>ROUND('Regular 2'!C46,0)</f>
        <v>367</v>
      </c>
      <c r="D7" s="45">
        <f t="shared" si="1"/>
        <v>254</v>
      </c>
      <c r="E7" s="58">
        <f t="shared" si="0"/>
        <v>113</v>
      </c>
      <c r="F7" s="52"/>
      <c r="G7" s="58"/>
      <c r="H7" s="58"/>
      <c r="I7" s="59"/>
      <c r="J7" s="60"/>
      <c r="K7" s="58"/>
    </row>
    <row r="8" spans="1:15" x14ac:dyDescent="0.2">
      <c r="A8" s="45">
        <f t="shared" si="2"/>
        <v>23101</v>
      </c>
      <c r="B8" s="45">
        <f t="shared" si="2"/>
        <v>23200</v>
      </c>
      <c r="C8" s="45">
        <f>ROUND('Regular 2'!C47,0)</f>
        <v>370</v>
      </c>
      <c r="D8" s="45">
        <f t="shared" si="1"/>
        <v>247</v>
      </c>
      <c r="E8" s="58">
        <f t="shared" si="0"/>
        <v>123</v>
      </c>
      <c r="F8" s="52"/>
      <c r="G8" s="58"/>
      <c r="H8" s="58"/>
      <c r="I8" s="59"/>
      <c r="J8" s="60"/>
      <c r="K8" s="58"/>
    </row>
    <row r="9" spans="1:15" x14ac:dyDescent="0.2">
      <c r="A9" s="45">
        <f t="shared" si="2"/>
        <v>23201</v>
      </c>
      <c r="B9" s="45">
        <f t="shared" si="2"/>
        <v>23300</v>
      </c>
      <c r="C9" s="45">
        <f>ROUND('Regular 2'!C48,0)</f>
        <v>374</v>
      </c>
      <c r="D9" s="45">
        <f t="shared" si="1"/>
        <v>240</v>
      </c>
      <c r="E9" s="58">
        <f t="shared" si="0"/>
        <v>134</v>
      </c>
      <c r="F9" s="52"/>
      <c r="G9" s="58"/>
      <c r="H9" s="58"/>
      <c r="I9" s="59"/>
      <c r="J9" s="60"/>
      <c r="K9" s="58"/>
    </row>
    <row r="10" spans="1:15" x14ac:dyDescent="0.2">
      <c r="A10" s="45">
        <f t="shared" si="2"/>
        <v>23301</v>
      </c>
      <c r="B10" s="45">
        <f t="shared" si="2"/>
        <v>23400</v>
      </c>
      <c r="C10" s="45">
        <f>ROUND('Regular 2'!C49,0)</f>
        <v>377</v>
      </c>
      <c r="D10" s="45">
        <f t="shared" si="1"/>
        <v>233</v>
      </c>
      <c r="E10" s="58">
        <f t="shared" si="0"/>
        <v>144</v>
      </c>
      <c r="F10" s="52"/>
      <c r="G10" s="58"/>
      <c r="H10" s="58"/>
      <c r="I10" s="59"/>
      <c r="J10" s="60"/>
      <c r="K10" s="58"/>
    </row>
    <row r="11" spans="1:15" x14ac:dyDescent="0.2">
      <c r="A11" s="45">
        <f t="shared" si="2"/>
        <v>23401</v>
      </c>
      <c r="B11" s="45">
        <f t="shared" si="2"/>
        <v>23500</v>
      </c>
      <c r="C11" s="45">
        <f>ROUND('Regular 2'!C50,0)</f>
        <v>381</v>
      </c>
      <c r="D11" s="45">
        <f t="shared" si="1"/>
        <v>226</v>
      </c>
      <c r="E11" s="58">
        <f t="shared" si="0"/>
        <v>155</v>
      </c>
      <c r="F11" s="52"/>
      <c r="G11" s="58"/>
      <c r="H11" s="58"/>
      <c r="I11" s="59"/>
      <c r="J11" s="60"/>
      <c r="K11" s="58"/>
    </row>
    <row r="12" spans="1:15" x14ac:dyDescent="0.2">
      <c r="A12" s="45">
        <f t="shared" si="2"/>
        <v>23501</v>
      </c>
      <c r="B12" s="45">
        <f t="shared" si="2"/>
        <v>23600</v>
      </c>
      <c r="C12" s="45">
        <f>ROUND('Regular 2'!C52,0)</f>
        <v>384</v>
      </c>
      <c r="D12" s="45">
        <f t="shared" si="1"/>
        <v>219</v>
      </c>
      <c r="E12" s="58">
        <f t="shared" si="0"/>
        <v>165</v>
      </c>
      <c r="F12" s="52"/>
      <c r="G12" s="58"/>
      <c r="H12" s="58"/>
      <c r="I12" s="59"/>
      <c r="J12" s="60"/>
      <c r="K12" s="58"/>
    </row>
    <row r="13" spans="1:15" x14ac:dyDescent="0.2">
      <c r="A13" s="45">
        <f t="shared" si="2"/>
        <v>23601</v>
      </c>
      <c r="B13" s="45">
        <f t="shared" si="2"/>
        <v>23700</v>
      </c>
      <c r="C13" s="45">
        <f>ROUND('Regular 2'!C53,0)</f>
        <v>387</v>
      </c>
      <c r="D13" s="45">
        <f t="shared" si="1"/>
        <v>212</v>
      </c>
      <c r="E13" s="58">
        <f t="shared" si="0"/>
        <v>175</v>
      </c>
      <c r="F13" s="52"/>
      <c r="G13" s="58"/>
      <c r="H13" s="58"/>
      <c r="I13" s="59"/>
      <c r="J13" s="60"/>
      <c r="K13" s="58"/>
    </row>
    <row r="14" spans="1:15" x14ac:dyDescent="0.2">
      <c r="A14" s="45">
        <f t="shared" si="2"/>
        <v>23701</v>
      </c>
      <c r="B14" s="45">
        <f t="shared" si="2"/>
        <v>23800</v>
      </c>
      <c r="C14" s="45">
        <f>ROUND('Regular 2'!C54,0)</f>
        <v>391</v>
      </c>
      <c r="D14" s="45">
        <f t="shared" si="1"/>
        <v>205</v>
      </c>
      <c r="E14" s="58">
        <f t="shared" si="0"/>
        <v>186</v>
      </c>
      <c r="F14" s="52"/>
      <c r="G14" s="58"/>
      <c r="H14" s="58"/>
      <c r="I14" s="59"/>
      <c r="J14" s="60"/>
      <c r="K14" s="58"/>
    </row>
    <row r="15" spans="1:15" x14ac:dyDescent="0.2">
      <c r="A15" s="45">
        <f t="shared" si="2"/>
        <v>23801</v>
      </c>
      <c r="B15" s="45">
        <f t="shared" si="2"/>
        <v>23900</v>
      </c>
      <c r="C15" s="45">
        <f>ROUND('Regular 2'!C55,0)</f>
        <v>394</v>
      </c>
      <c r="D15" s="45">
        <f t="shared" si="1"/>
        <v>198</v>
      </c>
      <c r="E15" s="58">
        <f t="shared" si="0"/>
        <v>196</v>
      </c>
      <c r="F15" s="52"/>
      <c r="G15" s="58"/>
      <c r="H15" s="58"/>
      <c r="I15" s="59"/>
      <c r="J15" s="60"/>
      <c r="K15" s="58"/>
    </row>
    <row r="16" spans="1:15" x14ac:dyDescent="0.2">
      <c r="A16" s="45">
        <f t="shared" si="2"/>
        <v>23901</v>
      </c>
      <c r="B16" s="45">
        <f t="shared" si="2"/>
        <v>24000</v>
      </c>
      <c r="C16" s="45">
        <f>ROUND('Regular 2'!C56,0)</f>
        <v>398</v>
      </c>
      <c r="D16" s="45">
        <f t="shared" si="1"/>
        <v>191</v>
      </c>
      <c r="E16" s="58">
        <f t="shared" si="0"/>
        <v>207</v>
      </c>
      <c r="F16" s="52"/>
      <c r="G16" s="58"/>
      <c r="H16" s="58"/>
      <c r="I16" s="59"/>
      <c r="J16" s="60"/>
      <c r="K16" s="58"/>
    </row>
    <row r="17" spans="1:18" x14ac:dyDescent="0.2">
      <c r="A17" s="45">
        <f t="shared" si="2"/>
        <v>24001</v>
      </c>
      <c r="B17" s="45">
        <f t="shared" si="2"/>
        <v>24100</v>
      </c>
      <c r="C17" s="45">
        <f>ROUND('Regular 2'!C57,0)</f>
        <v>401</v>
      </c>
      <c r="D17" s="45">
        <f t="shared" si="1"/>
        <v>184</v>
      </c>
      <c r="E17" s="58">
        <f t="shared" si="0"/>
        <v>217</v>
      </c>
      <c r="F17" s="52"/>
      <c r="G17" s="58"/>
      <c r="H17" s="58"/>
      <c r="I17" s="59"/>
      <c r="J17" s="60"/>
      <c r="K17" s="58"/>
      <c r="Q17" s="62"/>
    </row>
    <row r="18" spans="1:18" x14ac:dyDescent="0.2">
      <c r="A18" s="45">
        <f t="shared" si="2"/>
        <v>24101</v>
      </c>
      <c r="B18" s="45">
        <f t="shared" si="2"/>
        <v>24200</v>
      </c>
      <c r="C18" s="45">
        <f>ROUND('Regular 2'!C58,0)</f>
        <v>404</v>
      </c>
      <c r="D18" s="45">
        <f t="shared" si="1"/>
        <v>177</v>
      </c>
      <c r="E18" s="58">
        <f t="shared" si="0"/>
        <v>227</v>
      </c>
      <c r="F18" s="52"/>
      <c r="G18" s="58"/>
      <c r="H18" s="58"/>
      <c r="I18" s="59"/>
      <c r="J18" s="60"/>
      <c r="K18" s="58"/>
    </row>
    <row r="19" spans="1:18" x14ac:dyDescent="0.2">
      <c r="A19" s="45">
        <f t="shared" si="2"/>
        <v>24201</v>
      </c>
      <c r="B19" s="45">
        <f t="shared" si="2"/>
        <v>24300</v>
      </c>
      <c r="C19" s="45">
        <f>ROUND('Regular 2'!C59,0)</f>
        <v>408</v>
      </c>
      <c r="D19" s="45">
        <f t="shared" si="1"/>
        <v>170</v>
      </c>
      <c r="E19" s="58">
        <f t="shared" si="0"/>
        <v>238</v>
      </c>
      <c r="F19" s="52"/>
      <c r="G19" s="58"/>
      <c r="H19" s="58"/>
      <c r="I19" s="59"/>
      <c r="J19" s="60"/>
      <c r="K19" s="58"/>
    </row>
    <row r="20" spans="1:18" x14ac:dyDescent="0.2">
      <c r="A20" s="45">
        <f t="shared" si="2"/>
        <v>24301</v>
      </c>
      <c r="B20" s="45">
        <f t="shared" si="2"/>
        <v>24400</v>
      </c>
      <c r="C20" s="45">
        <f>ROUND('Regular 2'!C60,0)</f>
        <v>411</v>
      </c>
      <c r="D20" s="45">
        <f t="shared" si="1"/>
        <v>163</v>
      </c>
      <c r="E20" s="58">
        <f t="shared" si="0"/>
        <v>248</v>
      </c>
      <c r="F20" s="52"/>
      <c r="G20" s="58"/>
      <c r="H20" s="58"/>
      <c r="I20" s="59"/>
      <c r="J20" s="60"/>
      <c r="K20" s="58"/>
    </row>
    <row r="21" spans="1:18" x14ac:dyDescent="0.2">
      <c r="A21" s="45">
        <f t="shared" si="2"/>
        <v>24401</v>
      </c>
      <c r="B21" s="45">
        <f t="shared" si="2"/>
        <v>24500</v>
      </c>
      <c r="C21" s="45">
        <f>ROUND('Regular 2'!C61,0)</f>
        <v>415</v>
      </c>
      <c r="D21" s="45">
        <f t="shared" si="1"/>
        <v>156</v>
      </c>
      <c r="E21" s="58">
        <f t="shared" si="0"/>
        <v>259</v>
      </c>
      <c r="F21" s="52"/>
      <c r="G21" s="58"/>
      <c r="H21" s="58"/>
      <c r="I21" s="59"/>
      <c r="J21" s="60"/>
      <c r="K21" s="58"/>
    </row>
    <row r="22" spans="1:18" x14ac:dyDescent="0.2">
      <c r="A22" s="45">
        <f t="shared" si="2"/>
        <v>24501</v>
      </c>
      <c r="B22" s="45">
        <f t="shared" si="2"/>
        <v>24600</v>
      </c>
      <c r="C22" s="45">
        <f>ROUND('Regular 2'!C63,0)</f>
        <v>418</v>
      </c>
      <c r="D22" s="45">
        <f t="shared" si="1"/>
        <v>149</v>
      </c>
      <c r="E22" s="58">
        <f t="shared" si="0"/>
        <v>269</v>
      </c>
      <c r="F22" s="52"/>
      <c r="G22" s="58"/>
      <c r="H22" s="58"/>
      <c r="I22" s="59"/>
      <c r="J22" s="60"/>
      <c r="K22" s="58"/>
      <c r="R22" s="45"/>
    </row>
    <row r="23" spans="1:18" x14ac:dyDescent="0.2">
      <c r="A23" s="45">
        <f t="shared" si="2"/>
        <v>24601</v>
      </c>
      <c r="B23" s="45">
        <f t="shared" si="2"/>
        <v>24700</v>
      </c>
      <c r="C23" s="45">
        <f>ROUND('Regular 2'!C64,0)</f>
        <v>421</v>
      </c>
      <c r="D23" s="45">
        <f t="shared" si="1"/>
        <v>142</v>
      </c>
      <c r="E23" s="58">
        <f t="shared" si="0"/>
        <v>279</v>
      </c>
      <c r="F23" s="52"/>
      <c r="G23" s="58"/>
      <c r="H23" s="58"/>
      <c r="I23" s="59"/>
      <c r="J23" s="60"/>
      <c r="K23" s="58"/>
    </row>
    <row r="24" spans="1:18" x14ac:dyDescent="0.2">
      <c r="A24" s="45">
        <f t="shared" si="2"/>
        <v>24701</v>
      </c>
      <c r="B24" s="45">
        <f t="shared" si="2"/>
        <v>24800</v>
      </c>
      <c r="C24" s="45">
        <f>ROUND('Regular 2'!C65,0)</f>
        <v>425</v>
      </c>
      <c r="D24" s="45">
        <f t="shared" si="1"/>
        <v>135</v>
      </c>
      <c r="E24" s="58">
        <f t="shared" si="0"/>
        <v>290</v>
      </c>
      <c r="F24" s="52"/>
      <c r="G24" s="58"/>
      <c r="H24" s="58"/>
      <c r="I24" s="59"/>
      <c r="J24" s="60"/>
      <c r="K24" s="58"/>
    </row>
    <row r="25" spans="1:18" x14ac:dyDescent="0.2">
      <c r="A25" s="45">
        <f t="shared" si="2"/>
        <v>24801</v>
      </c>
      <c r="B25" s="45">
        <f t="shared" si="2"/>
        <v>24900</v>
      </c>
      <c r="C25" s="45">
        <f>ROUND('Regular 2'!C66,0)</f>
        <v>428</v>
      </c>
      <c r="D25" s="45">
        <f t="shared" si="1"/>
        <v>128</v>
      </c>
      <c r="E25" s="58">
        <f t="shared" si="0"/>
        <v>300</v>
      </c>
      <c r="F25" s="52"/>
      <c r="G25" s="58"/>
      <c r="H25" s="58"/>
      <c r="I25" s="59"/>
      <c r="J25" s="60"/>
      <c r="K25" s="58"/>
    </row>
    <row r="26" spans="1:18" x14ac:dyDescent="0.2">
      <c r="A26" s="45">
        <f t="shared" si="2"/>
        <v>24901</v>
      </c>
      <c r="B26" s="45">
        <f t="shared" si="2"/>
        <v>25000</v>
      </c>
      <c r="C26" s="45">
        <f>ROUND('Regular 2'!C67,0)</f>
        <v>432</v>
      </c>
      <c r="D26" s="45">
        <f t="shared" si="1"/>
        <v>121</v>
      </c>
      <c r="E26" s="58">
        <f t="shared" si="0"/>
        <v>311</v>
      </c>
      <c r="F26" s="52"/>
      <c r="G26" s="58"/>
      <c r="H26" s="58"/>
      <c r="I26" s="59"/>
      <c r="J26" s="60"/>
      <c r="K26" s="58"/>
    </row>
    <row r="27" spans="1:18" x14ac:dyDescent="0.2">
      <c r="A27" s="45">
        <f t="shared" si="2"/>
        <v>25001</v>
      </c>
      <c r="B27" s="45">
        <f t="shared" si="2"/>
        <v>25100</v>
      </c>
      <c r="C27" s="45">
        <f>ROUND('Regular 2'!C68,0)</f>
        <v>435</v>
      </c>
      <c r="D27" s="45">
        <f t="shared" si="1"/>
        <v>114</v>
      </c>
      <c r="E27" s="58">
        <f t="shared" si="0"/>
        <v>321</v>
      </c>
      <c r="F27" s="52"/>
      <c r="G27" s="58"/>
      <c r="H27" s="58"/>
      <c r="I27" s="59"/>
      <c r="J27" s="60"/>
      <c r="K27" s="58"/>
    </row>
    <row r="28" spans="1:18" x14ac:dyDescent="0.2">
      <c r="A28" s="45">
        <f t="shared" si="2"/>
        <v>25101</v>
      </c>
      <c r="B28" s="45">
        <f t="shared" si="2"/>
        <v>25200</v>
      </c>
      <c r="C28" s="45">
        <f>ROUND('Regular 2'!C69,0)</f>
        <v>438</v>
      </c>
      <c r="D28" s="45">
        <f t="shared" si="1"/>
        <v>107</v>
      </c>
      <c r="E28" s="58">
        <f t="shared" si="0"/>
        <v>331</v>
      </c>
      <c r="F28" s="52"/>
      <c r="G28" s="58"/>
      <c r="H28" s="58"/>
      <c r="I28" s="59"/>
      <c r="J28" s="60"/>
      <c r="K28" s="58"/>
    </row>
    <row r="29" spans="1:18" x14ac:dyDescent="0.2">
      <c r="A29" s="45">
        <f t="shared" si="2"/>
        <v>25201</v>
      </c>
      <c r="B29" s="45">
        <f t="shared" si="2"/>
        <v>25300</v>
      </c>
      <c r="C29" s="45">
        <f>ROUND('Regular 2'!C70,0)</f>
        <v>442</v>
      </c>
      <c r="D29" s="45">
        <f t="shared" si="1"/>
        <v>100</v>
      </c>
      <c r="E29" s="58">
        <f t="shared" si="0"/>
        <v>342</v>
      </c>
      <c r="F29" s="52"/>
      <c r="G29" s="58"/>
      <c r="H29" s="58"/>
      <c r="I29" s="59"/>
      <c r="J29" s="60"/>
      <c r="K29" s="58"/>
    </row>
    <row r="30" spans="1:18" x14ac:dyDescent="0.2">
      <c r="A30" s="45">
        <f t="shared" si="2"/>
        <v>25301</v>
      </c>
      <c r="B30" s="45">
        <f t="shared" si="2"/>
        <v>25400</v>
      </c>
      <c r="C30" s="45">
        <f>ROUND('Regular 2'!C71,0)</f>
        <v>445</v>
      </c>
      <c r="D30" s="45">
        <f t="shared" si="1"/>
        <v>93</v>
      </c>
      <c r="E30" s="58">
        <f t="shared" si="0"/>
        <v>352</v>
      </c>
      <c r="F30" s="52"/>
      <c r="G30" s="58"/>
      <c r="H30" s="58"/>
      <c r="I30" s="59"/>
      <c r="J30" s="60"/>
      <c r="K30" s="58"/>
    </row>
    <row r="31" spans="1:18" x14ac:dyDescent="0.2">
      <c r="A31" s="45">
        <f t="shared" si="2"/>
        <v>25401</v>
      </c>
      <c r="B31" s="45">
        <f t="shared" si="2"/>
        <v>25500</v>
      </c>
      <c r="C31" s="45">
        <f>ROUND('Regular 2'!C72,0)</f>
        <v>449</v>
      </c>
      <c r="D31" s="45">
        <f t="shared" si="1"/>
        <v>86</v>
      </c>
      <c r="E31" s="58">
        <f t="shared" si="0"/>
        <v>363</v>
      </c>
      <c r="F31" s="52"/>
      <c r="G31" s="58"/>
      <c r="H31" s="58"/>
      <c r="I31" s="59"/>
      <c r="J31" s="60"/>
      <c r="K31" s="58"/>
    </row>
    <row r="32" spans="1:18" x14ac:dyDescent="0.2">
      <c r="A32" s="45">
        <f t="shared" si="2"/>
        <v>25501</v>
      </c>
      <c r="B32" s="45">
        <f t="shared" si="2"/>
        <v>25600</v>
      </c>
      <c r="C32" s="45">
        <f>ROUND('Regular 2'!F8,0)</f>
        <v>452</v>
      </c>
      <c r="D32" s="45">
        <f t="shared" si="1"/>
        <v>79</v>
      </c>
      <c r="E32" s="58">
        <f t="shared" si="0"/>
        <v>373</v>
      </c>
      <c r="F32" s="52"/>
      <c r="G32" s="58"/>
      <c r="H32" s="58"/>
      <c r="I32" s="59"/>
      <c r="J32" s="60"/>
      <c r="K32" s="58"/>
    </row>
    <row r="33" spans="1:11" x14ac:dyDescent="0.2">
      <c r="A33" s="45">
        <f t="shared" si="2"/>
        <v>25601</v>
      </c>
      <c r="B33" s="45">
        <f t="shared" si="2"/>
        <v>25700</v>
      </c>
      <c r="C33" s="45">
        <f>ROUND('Regular 2'!F9,0)</f>
        <v>455</v>
      </c>
      <c r="D33" s="45">
        <f t="shared" si="1"/>
        <v>72</v>
      </c>
      <c r="E33" s="58">
        <f t="shared" si="0"/>
        <v>383</v>
      </c>
      <c r="F33" s="52"/>
      <c r="G33" s="58"/>
      <c r="H33" s="58"/>
      <c r="I33" s="59"/>
      <c r="J33" s="60"/>
      <c r="K33" s="58"/>
    </row>
    <row r="34" spans="1:11" x14ac:dyDescent="0.2">
      <c r="A34" s="45">
        <f t="shared" si="2"/>
        <v>25701</v>
      </c>
      <c r="B34" s="45">
        <f t="shared" si="2"/>
        <v>25800</v>
      </c>
      <c r="C34" s="45">
        <f>ROUND('Regular 2'!F10,0)</f>
        <v>459</v>
      </c>
      <c r="D34" s="45">
        <f t="shared" si="1"/>
        <v>65</v>
      </c>
      <c r="E34" s="58">
        <f t="shared" si="0"/>
        <v>394</v>
      </c>
      <c r="F34" s="52"/>
      <c r="G34" s="58"/>
      <c r="H34" s="58"/>
      <c r="I34" s="59"/>
      <c r="J34" s="60"/>
      <c r="K34" s="58"/>
    </row>
    <row r="35" spans="1:11" x14ac:dyDescent="0.2">
      <c r="A35" s="45">
        <f t="shared" si="2"/>
        <v>25801</v>
      </c>
      <c r="B35" s="45">
        <f t="shared" si="2"/>
        <v>25900</v>
      </c>
      <c r="C35" s="45">
        <f>ROUND('Regular 2'!F11,0)</f>
        <v>462</v>
      </c>
      <c r="D35" s="45">
        <f t="shared" si="1"/>
        <v>58</v>
      </c>
      <c r="E35" s="58">
        <f t="shared" si="0"/>
        <v>404</v>
      </c>
      <c r="F35" s="52"/>
      <c r="G35" s="58"/>
      <c r="H35" s="58"/>
      <c r="I35" s="59"/>
      <c r="J35" s="60"/>
      <c r="K35" s="58"/>
    </row>
    <row r="36" spans="1:11" x14ac:dyDescent="0.2">
      <c r="A36" s="45">
        <f t="shared" si="2"/>
        <v>25901</v>
      </c>
      <c r="B36" s="45">
        <f t="shared" si="2"/>
        <v>26000</v>
      </c>
      <c r="C36" s="45">
        <f>ROUND('Regular 2'!F12,0)</f>
        <v>466</v>
      </c>
      <c r="D36" s="45">
        <f t="shared" si="1"/>
        <v>51</v>
      </c>
      <c r="E36" s="58">
        <f t="shared" si="0"/>
        <v>415</v>
      </c>
      <c r="F36" s="52"/>
      <c r="G36" s="58"/>
      <c r="H36" s="58"/>
      <c r="I36" s="59"/>
      <c r="J36" s="60"/>
      <c r="K36" s="58"/>
    </row>
    <row r="37" spans="1:11" x14ac:dyDescent="0.2">
      <c r="A37" s="45">
        <f t="shared" si="2"/>
        <v>26001</v>
      </c>
      <c r="B37" s="45">
        <f t="shared" si="2"/>
        <v>26100</v>
      </c>
      <c r="C37" s="45">
        <f>ROUND('Regular 2'!F13,0)</f>
        <v>469</v>
      </c>
      <c r="D37" s="45">
        <f t="shared" si="1"/>
        <v>44</v>
      </c>
      <c r="E37" s="58">
        <f t="shared" si="0"/>
        <v>425</v>
      </c>
      <c r="F37" s="52"/>
      <c r="G37" s="58"/>
      <c r="H37" s="58"/>
      <c r="I37" s="59"/>
      <c r="J37" s="60"/>
      <c r="K37" s="58"/>
    </row>
    <row r="38" spans="1:11" x14ac:dyDescent="0.2">
      <c r="A38" s="45">
        <f t="shared" ref="A38:B41" si="3">A37+100</f>
        <v>26101</v>
      </c>
      <c r="B38" s="45">
        <f t="shared" si="3"/>
        <v>26200</v>
      </c>
      <c r="C38" s="45">
        <f>ROUND('Regular 2'!F14,0)</f>
        <v>472</v>
      </c>
      <c r="D38" s="45">
        <f t="shared" si="1"/>
        <v>37</v>
      </c>
      <c r="E38" s="58">
        <f t="shared" si="0"/>
        <v>435</v>
      </c>
      <c r="F38" s="52"/>
      <c r="G38" s="58"/>
      <c r="H38" s="58"/>
      <c r="I38" s="59"/>
      <c r="J38" s="60"/>
      <c r="K38" s="58"/>
    </row>
    <row r="39" spans="1:11" x14ac:dyDescent="0.2">
      <c r="A39" s="45">
        <f t="shared" si="3"/>
        <v>26201</v>
      </c>
      <c r="B39" s="45">
        <f t="shared" si="3"/>
        <v>26300</v>
      </c>
      <c r="C39" s="45">
        <f>ROUND('Regular 2'!F15,0)</f>
        <v>476</v>
      </c>
      <c r="D39" s="45">
        <f t="shared" si="1"/>
        <v>30</v>
      </c>
      <c r="E39" s="58">
        <f t="shared" si="0"/>
        <v>446</v>
      </c>
      <c r="F39" s="52"/>
      <c r="G39" s="58"/>
      <c r="H39" s="58"/>
      <c r="I39" s="59"/>
      <c r="J39" s="60"/>
      <c r="K39" s="58"/>
    </row>
    <row r="40" spans="1:11" x14ac:dyDescent="0.2">
      <c r="A40" s="45">
        <f t="shared" si="3"/>
        <v>26301</v>
      </c>
      <c r="B40" s="45">
        <f t="shared" si="3"/>
        <v>26400</v>
      </c>
      <c r="C40" s="45">
        <f>ROUND('Regular 2'!F16,0)</f>
        <v>479</v>
      </c>
      <c r="D40" s="45">
        <f t="shared" si="1"/>
        <v>23</v>
      </c>
      <c r="E40" s="58">
        <f t="shared" si="0"/>
        <v>456</v>
      </c>
      <c r="F40" s="52"/>
      <c r="G40" s="58"/>
      <c r="H40" s="58"/>
      <c r="I40" s="59"/>
      <c r="J40" s="60"/>
      <c r="K40" s="58"/>
    </row>
    <row r="41" spans="1:11" x14ac:dyDescent="0.2">
      <c r="A41" s="45">
        <f t="shared" si="3"/>
        <v>26401</v>
      </c>
      <c r="B41" s="45">
        <f t="shared" si="3"/>
        <v>26500</v>
      </c>
      <c r="C41" s="45">
        <f>ROUND('Regular 2'!F17,0)</f>
        <v>483</v>
      </c>
      <c r="D41" s="45">
        <f t="shared" si="1"/>
        <v>16</v>
      </c>
      <c r="E41" s="58">
        <f t="shared" si="0"/>
        <v>467</v>
      </c>
      <c r="F41" s="52"/>
      <c r="G41" s="58"/>
      <c r="H41" s="58"/>
      <c r="I41" s="59"/>
      <c r="J41" s="60"/>
      <c r="K41" s="58"/>
    </row>
    <row r="42" spans="1:11" x14ac:dyDescent="0.2">
      <c r="A42" s="45">
        <f t="shared" ref="A42:B42" si="4">A41+100</f>
        <v>26501</v>
      </c>
      <c r="B42" s="45">
        <f t="shared" si="4"/>
        <v>26600</v>
      </c>
      <c r="C42" s="45">
        <f>ROUND('Regular 2'!F19,0)</f>
        <v>486</v>
      </c>
      <c r="D42" s="45">
        <f t="shared" si="1"/>
        <v>9</v>
      </c>
      <c r="E42" s="58">
        <f t="shared" si="0"/>
        <v>477</v>
      </c>
    </row>
    <row r="43" spans="1:11" x14ac:dyDescent="0.2">
      <c r="A43" s="45">
        <f t="shared" ref="A43:B43" si="5">A42+100</f>
        <v>26601</v>
      </c>
      <c r="B43" s="45">
        <f t="shared" si="5"/>
        <v>26700</v>
      </c>
      <c r="C43" s="45">
        <f>ROUND('Regular 2'!F20,0)</f>
        <v>489</v>
      </c>
      <c r="D43" s="45">
        <f t="shared" si="1"/>
        <v>2</v>
      </c>
      <c r="E43" s="58">
        <f t="shared" si="0"/>
        <v>487</v>
      </c>
      <c r="F43" s="58"/>
    </row>
    <row r="44" spans="1:11" x14ac:dyDescent="0.2">
      <c r="A44" s="145"/>
      <c r="B44" s="145"/>
      <c r="C44" s="145"/>
      <c r="D44" s="145"/>
      <c r="E44" s="145"/>
    </row>
  </sheetData>
  <mergeCells count="2">
    <mergeCell ref="A1:E1"/>
    <mergeCell ref="G3:H3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2"/>
  <sheetViews>
    <sheetView zoomScaleNormal="100" workbookViewId="0">
      <selection activeCell="N23" sqref="N23"/>
    </sheetView>
  </sheetViews>
  <sheetFormatPr defaultRowHeight="12.75" x14ac:dyDescent="0.2"/>
  <cols>
    <col min="1" max="1" width="9" customWidth="1"/>
    <col min="2" max="2" width="12.28515625" bestFit="1" customWidth="1"/>
    <col min="3" max="3" width="16.7109375" customWidth="1"/>
    <col min="4" max="4" width="13" customWidth="1"/>
    <col min="5" max="5" width="8.42578125" customWidth="1"/>
    <col min="6" max="6" width="10.28515625" style="52" customWidth="1"/>
    <col min="7" max="8" width="9" bestFit="1" customWidth="1"/>
    <col min="9" max="9" width="12.28515625" bestFit="1" customWidth="1"/>
    <col min="10" max="10" width="10.42578125" bestFit="1" customWidth="1"/>
    <col min="11" max="11" width="10.28515625" bestFit="1" customWidth="1"/>
  </cols>
  <sheetData>
    <row r="1" spans="1:14" x14ac:dyDescent="0.2">
      <c r="A1" s="182" t="s">
        <v>20</v>
      </c>
      <c r="B1" s="182"/>
      <c r="C1" s="182"/>
      <c r="D1" s="182"/>
      <c r="E1" s="182"/>
      <c r="J1" s="48" t="s">
        <v>16</v>
      </c>
      <c r="L1" s="45"/>
      <c r="M1" s="45"/>
      <c r="N1" s="45"/>
    </row>
    <row r="2" spans="1:14" ht="13.5" thickBot="1" x14ac:dyDescent="0.25">
      <c r="A2" s="46" t="s">
        <v>8</v>
      </c>
      <c r="B2" s="46" t="s">
        <v>12</v>
      </c>
      <c r="C2" s="46" t="s">
        <v>14</v>
      </c>
      <c r="D2" s="46" t="s">
        <v>13</v>
      </c>
      <c r="E2" s="47" t="s">
        <v>15</v>
      </c>
      <c r="I2" s="72" t="s">
        <v>33</v>
      </c>
      <c r="J2" s="48" t="s">
        <v>17</v>
      </c>
      <c r="K2" s="71" t="s">
        <v>32</v>
      </c>
      <c r="L2" s="45"/>
      <c r="M2" s="45"/>
      <c r="N2" s="45"/>
    </row>
    <row r="3" spans="1:14" ht="13.5" thickBot="1" x14ac:dyDescent="0.25">
      <c r="A3" s="45">
        <f>K4</f>
        <v>27291.91</v>
      </c>
      <c r="B3" s="45">
        <v>27300</v>
      </c>
      <c r="C3" s="45">
        <f>ROUND('Regular 2'!F26,0)</f>
        <v>510</v>
      </c>
      <c r="D3" s="45">
        <f>ROUND(C3*0.8,0)</f>
        <v>408</v>
      </c>
      <c r="E3" s="45">
        <f t="shared" ref="E3:E61" si="0">C3-D3</f>
        <v>102</v>
      </c>
      <c r="F3" s="58"/>
      <c r="G3" s="183" t="s">
        <v>31</v>
      </c>
      <c r="H3" s="183"/>
      <c r="I3" s="73" t="s">
        <v>25</v>
      </c>
      <c r="J3" s="51" t="s">
        <v>18</v>
      </c>
      <c r="K3" s="50" t="s">
        <v>19</v>
      </c>
      <c r="L3" s="56"/>
      <c r="M3" s="56"/>
      <c r="N3" s="56"/>
    </row>
    <row r="4" spans="1:14" x14ac:dyDescent="0.2">
      <c r="A4" s="45">
        <f>B3+1</f>
        <v>27301</v>
      </c>
      <c r="B4" s="45">
        <f>B3+100</f>
        <v>27400</v>
      </c>
      <c r="C4" s="45">
        <f>ROUND('Regular 2'!F27,0)</f>
        <v>513</v>
      </c>
      <c r="D4" s="45">
        <f>D3-7</f>
        <v>401</v>
      </c>
      <c r="E4" s="45">
        <f t="shared" si="0"/>
        <v>112</v>
      </c>
      <c r="F4" s="58"/>
      <c r="G4" s="45">
        <v>26497</v>
      </c>
      <c r="H4" s="45">
        <v>26500</v>
      </c>
      <c r="I4" s="68">
        <f>+'Low - Single'!I4</f>
        <v>0.03</v>
      </c>
      <c r="J4" s="49">
        <f>G4*I4</f>
        <v>794.91</v>
      </c>
      <c r="K4" s="61">
        <f>J4+G4</f>
        <v>27291.91</v>
      </c>
      <c r="L4" s="57"/>
      <c r="M4" s="57"/>
      <c r="N4" s="57"/>
    </row>
    <row r="5" spans="1:14" x14ac:dyDescent="0.2">
      <c r="A5" s="45">
        <f>A4+100</f>
        <v>27401</v>
      </c>
      <c r="B5" s="45">
        <f>B4+100</f>
        <v>27500</v>
      </c>
      <c r="C5" s="45">
        <f>ROUND('Regular 2'!F28,0)</f>
        <v>517</v>
      </c>
      <c r="D5" s="45">
        <f t="shared" ref="D5:D61" si="1">D4-7</f>
        <v>394</v>
      </c>
      <c r="E5" s="45">
        <f t="shared" si="0"/>
        <v>123</v>
      </c>
      <c r="F5" s="58"/>
      <c r="G5" s="58"/>
      <c r="H5" s="58"/>
      <c r="I5" s="59"/>
      <c r="J5" s="60"/>
      <c r="K5" s="58"/>
      <c r="L5" s="45"/>
      <c r="M5" s="45"/>
      <c r="N5" s="45"/>
    </row>
    <row r="6" spans="1:14" x14ac:dyDescent="0.2">
      <c r="A6" s="45">
        <f t="shared" ref="A6:B37" si="2">A5+100</f>
        <v>27501</v>
      </c>
      <c r="B6" s="45">
        <f t="shared" si="2"/>
        <v>27600</v>
      </c>
      <c r="C6" s="45">
        <f>ROUND('Regular 2'!F30,0)</f>
        <v>520</v>
      </c>
      <c r="D6" s="45">
        <f t="shared" si="1"/>
        <v>387</v>
      </c>
      <c r="E6" s="45">
        <f t="shared" si="0"/>
        <v>133</v>
      </c>
      <c r="F6" s="58"/>
      <c r="G6" s="58"/>
      <c r="H6" s="58"/>
      <c r="I6" s="59"/>
      <c r="J6" s="60"/>
      <c r="K6" s="58"/>
      <c r="L6" s="45"/>
      <c r="M6" s="45"/>
      <c r="N6" s="45"/>
    </row>
    <row r="7" spans="1:14" x14ac:dyDescent="0.2">
      <c r="A7" s="45">
        <f t="shared" si="2"/>
        <v>27601</v>
      </c>
      <c r="B7" s="45">
        <f t="shared" si="2"/>
        <v>27700</v>
      </c>
      <c r="C7" s="45">
        <f>ROUND('Regular 2'!F31,0)</f>
        <v>523</v>
      </c>
      <c r="D7" s="45">
        <f t="shared" si="1"/>
        <v>380</v>
      </c>
      <c r="E7" s="45">
        <f t="shared" si="0"/>
        <v>143</v>
      </c>
      <c r="F7" s="58"/>
      <c r="G7" s="58"/>
      <c r="H7" s="58"/>
      <c r="I7" s="59"/>
      <c r="J7" s="60"/>
      <c r="K7" s="58"/>
      <c r="L7" s="45"/>
      <c r="M7" s="45"/>
      <c r="N7" s="45"/>
    </row>
    <row r="8" spans="1:14" x14ac:dyDescent="0.2">
      <c r="A8" s="45">
        <f t="shared" si="2"/>
        <v>27701</v>
      </c>
      <c r="B8" s="45">
        <f t="shared" si="2"/>
        <v>27800</v>
      </c>
      <c r="C8" s="45">
        <f>ROUND('Regular 2'!F32,0)</f>
        <v>527</v>
      </c>
      <c r="D8" s="45">
        <f t="shared" si="1"/>
        <v>373</v>
      </c>
      <c r="E8" s="45">
        <f t="shared" si="0"/>
        <v>154</v>
      </c>
      <c r="F8" s="58"/>
      <c r="G8" s="58"/>
      <c r="H8" s="58"/>
      <c r="I8" s="59"/>
      <c r="J8" s="60"/>
      <c r="K8" s="58"/>
      <c r="L8" s="45"/>
      <c r="M8" s="45"/>
      <c r="N8" s="45"/>
    </row>
    <row r="9" spans="1:14" x14ac:dyDescent="0.2">
      <c r="A9" s="45">
        <f t="shared" si="2"/>
        <v>27801</v>
      </c>
      <c r="B9" s="45">
        <f t="shared" si="2"/>
        <v>27900</v>
      </c>
      <c r="C9" s="45">
        <f>ROUND('Regular 2'!F33,0)</f>
        <v>530</v>
      </c>
      <c r="D9" s="45">
        <f t="shared" si="1"/>
        <v>366</v>
      </c>
      <c r="E9" s="45">
        <f t="shared" si="0"/>
        <v>164</v>
      </c>
      <c r="F9" s="58"/>
      <c r="G9" s="58"/>
      <c r="H9" s="58"/>
      <c r="I9" s="193"/>
      <c r="J9" s="60"/>
      <c r="K9" s="58"/>
      <c r="L9" s="45"/>
      <c r="M9" s="45"/>
      <c r="N9" s="45"/>
    </row>
    <row r="10" spans="1:14" x14ac:dyDescent="0.2">
      <c r="A10" s="45">
        <f t="shared" si="2"/>
        <v>27901</v>
      </c>
      <c r="B10" s="45">
        <f t="shared" si="2"/>
        <v>28000</v>
      </c>
      <c r="C10" s="45">
        <f>ROUND('Regular 2'!F34,0)</f>
        <v>534</v>
      </c>
      <c r="D10" s="45">
        <f t="shared" si="1"/>
        <v>359</v>
      </c>
      <c r="E10" s="45">
        <f t="shared" si="0"/>
        <v>175</v>
      </c>
      <c r="F10" s="58"/>
      <c r="G10" s="58"/>
      <c r="H10" s="58"/>
      <c r="I10" s="59"/>
      <c r="J10" s="60"/>
      <c r="K10" s="58"/>
      <c r="L10" s="45"/>
      <c r="M10" s="45"/>
      <c r="N10" s="45"/>
    </row>
    <row r="11" spans="1:14" x14ac:dyDescent="0.2">
      <c r="A11" s="45">
        <f t="shared" si="2"/>
        <v>28001</v>
      </c>
      <c r="B11" s="45">
        <f t="shared" si="2"/>
        <v>28100</v>
      </c>
      <c r="C11" s="45">
        <f>ROUND('Regular 2'!F35,0)</f>
        <v>537</v>
      </c>
      <c r="D11" s="45">
        <f t="shared" si="1"/>
        <v>352</v>
      </c>
      <c r="E11" s="45">
        <f t="shared" si="0"/>
        <v>185</v>
      </c>
      <c r="F11" s="58"/>
      <c r="G11" s="58"/>
      <c r="H11" s="58"/>
      <c r="I11" s="193"/>
      <c r="J11" s="60"/>
      <c r="K11" s="58"/>
      <c r="L11" s="45"/>
      <c r="M11" s="45"/>
      <c r="N11" s="45"/>
    </row>
    <row r="12" spans="1:14" x14ac:dyDescent="0.2">
      <c r="A12" s="45">
        <f t="shared" si="2"/>
        <v>28101</v>
      </c>
      <c r="B12" s="45">
        <f t="shared" si="2"/>
        <v>28200</v>
      </c>
      <c r="C12" s="45">
        <f>ROUND('Regular 2'!F36,0)</f>
        <v>540</v>
      </c>
      <c r="D12" s="45">
        <f t="shared" si="1"/>
        <v>345</v>
      </c>
      <c r="E12" s="45">
        <f t="shared" si="0"/>
        <v>195</v>
      </c>
      <c r="F12" s="58"/>
      <c r="G12" s="58"/>
      <c r="H12" s="58"/>
      <c r="I12" s="59"/>
      <c r="J12" s="60"/>
      <c r="K12" s="58"/>
      <c r="L12" s="45"/>
      <c r="M12" s="45"/>
      <c r="N12" s="45"/>
    </row>
    <row r="13" spans="1:14" x14ac:dyDescent="0.2">
      <c r="A13" s="45">
        <f t="shared" si="2"/>
        <v>28201</v>
      </c>
      <c r="B13" s="45">
        <f t="shared" si="2"/>
        <v>28300</v>
      </c>
      <c r="C13" s="45">
        <f>ROUND('Regular 2'!F37,0)</f>
        <v>544</v>
      </c>
      <c r="D13" s="45">
        <f t="shared" si="1"/>
        <v>338</v>
      </c>
      <c r="E13" s="45">
        <f t="shared" si="0"/>
        <v>206</v>
      </c>
      <c r="F13" s="58"/>
      <c r="G13" s="58"/>
      <c r="H13" s="58"/>
      <c r="I13" s="59"/>
      <c r="J13" s="60"/>
      <c r="K13" s="58"/>
      <c r="L13" s="45"/>
      <c r="M13" s="45"/>
      <c r="N13" s="45"/>
    </row>
    <row r="14" spans="1:14" x14ac:dyDescent="0.2">
      <c r="A14" s="45">
        <f t="shared" si="2"/>
        <v>28301</v>
      </c>
      <c r="B14" s="45">
        <f t="shared" si="2"/>
        <v>28400</v>
      </c>
      <c r="C14" s="45">
        <f>ROUND('Regular 2'!F38,0)</f>
        <v>547</v>
      </c>
      <c r="D14" s="45">
        <f t="shared" si="1"/>
        <v>331</v>
      </c>
      <c r="E14" s="45">
        <f t="shared" si="0"/>
        <v>216</v>
      </c>
      <c r="F14" s="58"/>
      <c r="G14" s="58"/>
      <c r="H14" s="58"/>
      <c r="I14" s="59"/>
      <c r="J14" s="60"/>
      <c r="K14" s="58"/>
      <c r="L14" s="45"/>
      <c r="M14" s="45"/>
      <c r="N14" s="45"/>
    </row>
    <row r="15" spans="1:14" x14ac:dyDescent="0.2">
      <c r="A15" s="45">
        <f t="shared" si="2"/>
        <v>28401</v>
      </c>
      <c r="B15" s="45">
        <f t="shared" si="2"/>
        <v>28500</v>
      </c>
      <c r="C15" s="45">
        <f>ROUND('Regular 2'!F39,0)</f>
        <v>551</v>
      </c>
      <c r="D15" s="45">
        <f t="shared" si="1"/>
        <v>324</v>
      </c>
      <c r="E15" s="45">
        <f t="shared" si="0"/>
        <v>227</v>
      </c>
      <c r="F15" s="58"/>
      <c r="G15" s="58"/>
      <c r="H15" s="58"/>
      <c r="I15" s="59"/>
      <c r="J15" s="60"/>
      <c r="K15" s="58"/>
      <c r="L15" s="45"/>
      <c r="M15" s="45"/>
      <c r="N15" s="45"/>
    </row>
    <row r="16" spans="1:14" x14ac:dyDescent="0.2">
      <c r="A16" s="45">
        <f t="shared" si="2"/>
        <v>28501</v>
      </c>
      <c r="B16" s="45">
        <f t="shared" si="2"/>
        <v>28600</v>
      </c>
      <c r="C16" s="45">
        <f>ROUND('Regular 2'!F41,0)</f>
        <v>554</v>
      </c>
      <c r="D16" s="45">
        <f t="shared" si="1"/>
        <v>317</v>
      </c>
      <c r="E16" s="45">
        <f t="shared" si="0"/>
        <v>237</v>
      </c>
      <c r="F16" s="58"/>
      <c r="G16" s="58"/>
      <c r="H16" s="58"/>
      <c r="I16" s="59"/>
      <c r="J16" s="60"/>
      <c r="K16" s="58"/>
      <c r="L16" s="45"/>
      <c r="M16" s="45"/>
      <c r="N16" s="45"/>
    </row>
    <row r="17" spans="1:14" x14ac:dyDescent="0.2">
      <c r="A17" s="45">
        <f t="shared" si="2"/>
        <v>28601</v>
      </c>
      <c r="B17" s="45">
        <f t="shared" si="2"/>
        <v>28700</v>
      </c>
      <c r="C17" s="45">
        <f>ROUND('Regular 2'!F42,0)</f>
        <v>557</v>
      </c>
      <c r="D17" s="45">
        <f t="shared" si="1"/>
        <v>310</v>
      </c>
      <c r="E17" s="45">
        <f t="shared" si="0"/>
        <v>247</v>
      </c>
      <c r="F17" s="58"/>
      <c r="G17" s="58"/>
      <c r="H17" s="58"/>
      <c r="I17" s="59"/>
      <c r="J17" s="60"/>
      <c r="K17" s="58"/>
      <c r="L17" s="45"/>
      <c r="M17" s="45"/>
      <c r="N17" s="45"/>
    </row>
    <row r="18" spans="1:14" x14ac:dyDescent="0.2">
      <c r="A18" s="45">
        <f t="shared" si="2"/>
        <v>28701</v>
      </c>
      <c r="B18" s="45">
        <f t="shared" si="2"/>
        <v>28800</v>
      </c>
      <c r="C18" s="45">
        <f>ROUND('Regular 2'!F43,0)</f>
        <v>561</v>
      </c>
      <c r="D18" s="45">
        <f t="shared" si="1"/>
        <v>303</v>
      </c>
      <c r="E18" s="45">
        <f t="shared" si="0"/>
        <v>258</v>
      </c>
      <c r="F18" s="58"/>
      <c r="G18" s="58"/>
      <c r="H18" s="58"/>
      <c r="I18" s="59"/>
      <c r="J18" s="60"/>
      <c r="K18" s="58"/>
      <c r="L18" s="45"/>
      <c r="M18" s="45"/>
      <c r="N18" s="45"/>
    </row>
    <row r="19" spans="1:14" x14ac:dyDescent="0.2">
      <c r="A19" s="45">
        <f t="shared" si="2"/>
        <v>28801</v>
      </c>
      <c r="B19" s="45">
        <f t="shared" si="2"/>
        <v>28900</v>
      </c>
      <c r="C19" s="45">
        <f>ROUND('Regular 2'!F44,0)</f>
        <v>565</v>
      </c>
      <c r="D19" s="45">
        <f t="shared" si="1"/>
        <v>296</v>
      </c>
      <c r="E19" s="45">
        <f t="shared" si="0"/>
        <v>269</v>
      </c>
      <c r="F19" s="58"/>
      <c r="G19" s="58"/>
      <c r="H19" s="58"/>
      <c r="I19" s="59"/>
      <c r="J19" s="60"/>
      <c r="K19" s="58"/>
      <c r="L19" s="45"/>
      <c r="M19" s="45"/>
      <c r="N19" s="45"/>
    </row>
    <row r="20" spans="1:14" x14ac:dyDescent="0.2">
      <c r="A20" s="58">
        <f t="shared" si="2"/>
        <v>28901</v>
      </c>
      <c r="B20" s="58">
        <f t="shared" si="2"/>
        <v>29000</v>
      </c>
      <c r="C20" s="45">
        <f>ROUND('Regular 2'!F45,0)</f>
        <v>570</v>
      </c>
      <c r="D20" s="45">
        <f t="shared" si="1"/>
        <v>289</v>
      </c>
      <c r="E20" s="45">
        <f t="shared" si="0"/>
        <v>281</v>
      </c>
      <c r="F20" s="58"/>
      <c r="G20" s="58"/>
      <c r="H20" s="58"/>
      <c r="I20" s="59"/>
      <c r="J20" s="60"/>
      <c r="K20" s="58"/>
      <c r="L20" s="45"/>
      <c r="M20" s="45"/>
      <c r="N20" s="45"/>
    </row>
    <row r="21" spans="1:14" x14ac:dyDescent="0.2">
      <c r="A21" s="45">
        <f t="shared" si="2"/>
        <v>29001</v>
      </c>
      <c r="B21" s="45">
        <f t="shared" si="2"/>
        <v>29100</v>
      </c>
      <c r="C21" s="45">
        <f>ROUND('Regular 2'!F46,0)</f>
        <v>575</v>
      </c>
      <c r="D21" s="45">
        <f t="shared" si="1"/>
        <v>282</v>
      </c>
      <c r="E21" s="45">
        <f t="shared" si="0"/>
        <v>293</v>
      </c>
      <c r="F21" s="58"/>
      <c r="G21" s="58"/>
      <c r="H21" s="58"/>
      <c r="I21" s="59"/>
      <c r="J21" s="60"/>
      <c r="K21" s="58"/>
      <c r="L21" s="45"/>
      <c r="M21" s="45"/>
      <c r="N21" s="45"/>
    </row>
    <row r="22" spans="1:14" x14ac:dyDescent="0.2">
      <c r="A22" s="45">
        <f t="shared" si="2"/>
        <v>29101</v>
      </c>
      <c r="B22" s="45">
        <f t="shared" si="2"/>
        <v>29200</v>
      </c>
      <c r="C22" s="45">
        <f>ROUND('Regular 2'!F47,0)</f>
        <v>580</v>
      </c>
      <c r="D22" s="45">
        <f t="shared" si="1"/>
        <v>275</v>
      </c>
      <c r="E22" s="45">
        <f t="shared" si="0"/>
        <v>305</v>
      </c>
      <c r="F22" s="58"/>
      <c r="G22" s="58"/>
      <c r="H22" s="58"/>
      <c r="I22" s="59"/>
      <c r="J22" s="60"/>
      <c r="K22" s="58"/>
      <c r="L22" s="45"/>
      <c r="M22" s="45"/>
      <c r="N22" s="45"/>
    </row>
    <row r="23" spans="1:14" x14ac:dyDescent="0.2">
      <c r="A23" s="45">
        <f t="shared" si="2"/>
        <v>29201</v>
      </c>
      <c r="B23" s="45">
        <f t="shared" si="2"/>
        <v>29300</v>
      </c>
      <c r="C23" s="45">
        <f>ROUND('Regular 2'!F48,0)</f>
        <v>584</v>
      </c>
      <c r="D23" s="45">
        <f t="shared" si="1"/>
        <v>268</v>
      </c>
      <c r="E23" s="45">
        <f t="shared" si="0"/>
        <v>316</v>
      </c>
      <c r="G23" s="58"/>
      <c r="H23" s="58"/>
      <c r="I23" s="59"/>
      <c r="J23" s="60"/>
      <c r="K23" s="58"/>
      <c r="L23" s="45"/>
      <c r="M23" s="45"/>
      <c r="N23" s="45"/>
    </row>
    <row r="24" spans="1:14" x14ac:dyDescent="0.2">
      <c r="A24" s="45">
        <f t="shared" si="2"/>
        <v>29301</v>
      </c>
      <c r="B24" s="45">
        <f t="shared" si="2"/>
        <v>29400</v>
      </c>
      <c r="C24" s="45">
        <f>ROUND('Regular 2'!F49,0)</f>
        <v>589</v>
      </c>
      <c r="D24" s="45">
        <f t="shared" si="1"/>
        <v>261</v>
      </c>
      <c r="E24" s="45">
        <f t="shared" si="0"/>
        <v>328</v>
      </c>
      <c r="G24" s="58"/>
      <c r="H24" s="58"/>
      <c r="I24" s="59"/>
      <c r="J24" s="60"/>
      <c r="K24" s="58"/>
      <c r="L24" s="45"/>
      <c r="M24" s="45"/>
      <c r="N24" s="45"/>
    </row>
    <row r="25" spans="1:14" x14ac:dyDescent="0.2">
      <c r="A25" s="45">
        <f t="shared" si="2"/>
        <v>29401</v>
      </c>
      <c r="B25" s="45">
        <f t="shared" si="2"/>
        <v>29500</v>
      </c>
      <c r="C25" s="45">
        <f>ROUND('Regular 2'!F50,0)</f>
        <v>594</v>
      </c>
      <c r="D25" s="45">
        <f t="shared" si="1"/>
        <v>254</v>
      </c>
      <c r="E25" s="45">
        <f t="shared" si="0"/>
        <v>340</v>
      </c>
      <c r="G25" s="58"/>
      <c r="H25" s="58"/>
      <c r="I25" s="59"/>
      <c r="J25" s="60"/>
      <c r="K25" s="58"/>
      <c r="L25" s="45"/>
      <c r="M25" s="45"/>
      <c r="N25" s="45"/>
    </row>
    <row r="26" spans="1:14" x14ac:dyDescent="0.2">
      <c r="A26" s="45">
        <f t="shared" si="2"/>
        <v>29501</v>
      </c>
      <c r="B26" s="45">
        <f t="shared" si="2"/>
        <v>29600</v>
      </c>
      <c r="C26" s="45">
        <f>ROUND('Regular 2'!F52,0)</f>
        <v>599</v>
      </c>
      <c r="D26" s="45">
        <f t="shared" si="1"/>
        <v>247</v>
      </c>
      <c r="E26" s="45">
        <f t="shared" si="0"/>
        <v>352</v>
      </c>
      <c r="G26" s="58"/>
      <c r="H26" s="58"/>
      <c r="I26" s="59"/>
      <c r="J26" s="60"/>
      <c r="K26" s="58"/>
      <c r="L26" s="45"/>
      <c r="M26" s="45"/>
      <c r="N26" s="45"/>
    </row>
    <row r="27" spans="1:14" x14ac:dyDescent="0.2">
      <c r="A27" s="45">
        <f t="shared" si="2"/>
        <v>29601</v>
      </c>
      <c r="B27" s="45">
        <f t="shared" si="2"/>
        <v>29700</v>
      </c>
      <c r="C27" s="45">
        <f>ROUND('Regular 2'!F53,0)</f>
        <v>604</v>
      </c>
      <c r="D27" s="45">
        <f t="shared" si="1"/>
        <v>240</v>
      </c>
      <c r="E27" s="45">
        <f t="shared" si="0"/>
        <v>364</v>
      </c>
      <c r="G27" s="58"/>
      <c r="H27" s="58"/>
      <c r="I27" s="59"/>
      <c r="J27" s="60"/>
      <c r="K27" s="58"/>
      <c r="L27" s="45"/>
      <c r="M27" s="45"/>
      <c r="N27" s="45"/>
    </row>
    <row r="28" spans="1:14" x14ac:dyDescent="0.2">
      <c r="A28" s="45">
        <f t="shared" si="2"/>
        <v>29701</v>
      </c>
      <c r="B28" s="45">
        <f t="shared" si="2"/>
        <v>29800</v>
      </c>
      <c r="C28" s="45">
        <f>ROUND('Regular 2'!F54,0)</f>
        <v>609</v>
      </c>
      <c r="D28" s="45">
        <f t="shared" si="1"/>
        <v>233</v>
      </c>
      <c r="E28" s="45">
        <f t="shared" si="0"/>
        <v>376</v>
      </c>
      <c r="G28" s="58"/>
      <c r="H28" s="58"/>
      <c r="I28" s="59"/>
      <c r="J28" s="60"/>
      <c r="K28" s="58"/>
      <c r="L28" s="45"/>
      <c r="M28" s="45"/>
      <c r="N28" s="45"/>
    </row>
    <row r="29" spans="1:14" x14ac:dyDescent="0.2">
      <c r="A29" s="45">
        <f t="shared" si="2"/>
        <v>29801</v>
      </c>
      <c r="B29" s="45">
        <f t="shared" si="2"/>
        <v>29900</v>
      </c>
      <c r="C29" s="45">
        <f>ROUND('Regular 2'!F55,0)</f>
        <v>614</v>
      </c>
      <c r="D29" s="45">
        <f t="shared" si="1"/>
        <v>226</v>
      </c>
      <c r="E29" s="45">
        <f t="shared" si="0"/>
        <v>388</v>
      </c>
      <c r="G29" s="58"/>
      <c r="H29" s="58"/>
      <c r="I29" s="59"/>
      <c r="J29" s="60"/>
      <c r="K29" s="58"/>
      <c r="L29" s="45"/>
      <c r="M29" s="45"/>
      <c r="N29" s="45"/>
    </row>
    <row r="30" spans="1:14" x14ac:dyDescent="0.2">
      <c r="A30" s="45">
        <f t="shared" si="2"/>
        <v>29901</v>
      </c>
      <c r="B30" s="45">
        <f t="shared" si="2"/>
        <v>30000</v>
      </c>
      <c r="C30" s="45">
        <f>ROUND('Regular 2'!F56,0)</f>
        <v>619</v>
      </c>
      <c r="D30" s="45">
        <f t="shared" si="1"/>
        <v>219</v>
      </c>
      <c r="E30" s="45">
        <f t="shared" si="0"/>
        <v>400</v>
      </c>
      <c r="G30" s="58"/>
      <c r="H30" s="58"/>
      <c r="I30" s="59"/>
      <c r="J30" s="60"/>
      <c r="K30" s="58"/>
      <c r="L30" s="45"/>
      <c r="M30" s="45"/>
      <c r="N30" s="45"/>
    </row>
    <row r="31" spans="1:14" x14ac:dyDescent="0.2">
      <c r="A31" s="45">
        <f t="shared" si="2"/>
        <v>30001</v>
      </c>
      <c r="B31" s="45">
        <f t="shared" si="2"/>
        <v>30100</v>
      </c>
      <c r="C31" s="45">
        <f>ROUND('Regular 2'!F57,0)</f>
        <v>624</v>
      </c>
      <c r="D31" s="45">
        <f t="shared" si="1"/>
        <v>212</v>
      </c>
      <c r="E31" s="45">
        <f t="shared" si="0"/>
        <v>412</v>
      </c>
      <c r="G31" s="58"/>
      <c r="H31" s="58"/>
      <c r="I31" s="59"/>
      <c r="J31" s="60"/>
      <c r="K31" s="58"/>
      <c r="L31" s="45"/>
      <c r="M31" s="45"/>
      <c r="N31" s="45"/>
    </row>
    <row r="32" spans="1:14" x14ac:dyDescent="0.2">
      <c r="A32" s="45">
        <f t="shared" si="2"/>
        <v>30101</v>
      </c>
      <c r="B32" s="45">
        <f t="shared" si="2"/>
        <v>30200</v>
      </c>
      <c r="C32" s="45">
        <f>ROUND('Regular 2'!F58,0)</f>
        <v>629</v>
      </c>
      <c r="D32" s="45">
        <f t="shared" si="1"/>
        <v>205</v>
      </c>
      <c r="E32" s="45">
        <f t="shared" si="0"/>
        <v>424</v>
      </c>
      <c r="G32" s="58"/>
      <c r="H32" s="58"/>
      <c r="I32" s="59"/>
      <c r="J32" s="60"/>
      <c r="K32" s="58"/>
      <c r="L32" s="45"/>
      <c r="M32" s="45"/>
      <c r="N32" s="45"/>
    </row>
    <row r="33" spans="1:14" x14ac:dyDescent="0.2">
      <c r="A33" s="45">
        <f t="shared" si="2"/>
        <v>30201</v>
      </c>
      <c r="B33" s="45">
        <f t="shared" si="2"/>
        <v>30300</v>
      </c>
      <c r="C33" s="45">
        <f>ROUND('Regular 2'!F59,0)</f>
        <v>633</v>
      </c>
      <c r="D33" s="45">
        <f t="shared" si="1"/>
        <v>198</v>
      </c>
      <c r="E33" s="45">
        <f t="shared" si="0"/>
        <v>435</v>
      </c>
      <c r="G33" s="58"/>
      <c r="H33" s="58"/>
      <c r="I33" s="59"/>
      <c r="J33" s="60"/>
      <c r="K33" s="58"/>
      <c r="L33" s="45"/>
      <c r="M33" s="45"/>
      <c r="N33" s="45"/>
    </row>
    <row r="34" spans="1:14" x14ac:dyDescent="0.2">
      <c r="A34" s="45">
        <f t="shared" si="2"/>
        <v>30301</v>
      </c>
      <c r="B34" s="45">
        <f t="shared" si="2"/>
        <v>30400</v>
      </c>
      <c r="C34" s="45">
        <f>ROUND('Regular 2'!F60,0)</f>
        <v>638</v>
      </c>
      <c r="D34" s="45">
        <f t="shared" si="1"/>
        <v>191</v>
      </c>
      <c r="E34" s="45">
        <f t="shared" si="0"/>
        <v>447</v>
      </c>
      <c r="G34" s="58"/>
      <c r="H34" s="58"/>
      <c r="I34" s="59"/>
      <c r="J34" s="60"/>
      <c r="K34" s="58"/>
      <c r="L34" s="45"/>
      <c r="M34" s="45"/>
      <c r="N34" s="45"/>
    </row>
    <row r="35" spans="1:14" x14ac:dyDescent="0.2">
      <c r="A35" s="45">
        <f t="shared" si="2"/>
        <v>30401</v>
      </c>
      <c r="B35" s="45">
        <f t="shared" si="2"/>
        <v>30500</v>
      </c>
      <c r="C35" s="45">
        <f>ROUND('Regular 2'!F61,0)</f>
        <v>643</v>
      </c>
      <c r="D35" s="45">
        <f t="shared" si="1"/>
        <v>184</v>
      </c>
      <c r="E35" s="45">
        <f t="shared" si="0"/>
        <v>459</v>
      </c>
      <c r="G35" s="58"/>
      <c r="H35" s="58"/>
      <c r="I35" s="59"/>
      <c r="J35" s="60"/>
      <c r="K35" s="58"/>
      <c r="L35" s="45"/>
      <c r="M35" s="45"/>
      <c r="N35" s="45"/>
    </row>
    <row r="36" spans="1:14" x14ac:dyDescent="0.2">
      <c r="A36" s="45">
        <f t="shared" si="2"/>
        <v>30501</v>
      </c>
      <c r="B36" s="45">
        <f t="shared" si="2"/>
        <v>30600</v>
      </c>
      <c r="C36" s="45">
        <f>ROUND('Regular 2'!F63,0)</f>
        <v>648</v>
      </c>
      <c r="D36" s="45">
        <f t="shared" si="1"/>
        <v>177</v>
      </c>
      <c r="E36" s="45">
        <f t="shared" si="0"/>
        <v>471</v>
      </c>
      <c r="G36" s="58"/>
      <c r="H36" s="58"/>
      <c r="I36" s="59"/>
      <c r="J36" s="60"/>
      <c r="K36" s="58"/>
      <c r="L36" s="45"/>
      <c r="M36" s="45"/>
      <c r="N36" s="45"/>
    </row>
    <row r="37" spans="1:14" x14ac:dyDescent="0.2">
      <c r="A37" s="45">
        <f t="shared" si="2"/>
        <v>30601</v>
      </c>
      <c r="B37" s="45">
        <f t="shared" si="2"/>
        <v>30700</v>
      </c>
      <c r="C37" s="45">
        <f>ROUND('Regular 2'!F64,0)</f>
        <v>653</v>
      </c>
      <c r="D37" s="45">
        <f t="shared" si="1"/>
        <v>170</v>
      </c>
      <c r="E37" s="45">
        <f t="shared" si="0"/>
        <v>483</v>
      </c>
      <c r="G37" s="58"/>
      <c r="H37" s="58"/>
      <c r="I37" s="59"/>
      <c r="J37" s="60"/>
      <c r="K37" s="58"/>
      <c r="L37" s="45"/>
      <c r="M37" s="45"/>
      <c r="N37" s="45"/>
    </row>
    <row r="38" spans="1:14" x14ac:dyDescent="0.2">
      <c r="A38" s="45">
        <f t="shared" ref="A38:B48" si="3">A37+100</f>
        <v>30701</v>
      </c>
      <c r="B38" s="45">
        <f t="shared" si="3"/>
        <v>30800</v>
      </c>
      <c r="C38" s="45">
        <f>ROUND('Regular 2'!F65,0)</f>
        <v>658</v>
      </c>
      <c r="D38" s="45">
        <f t="shared" si="1"/>
        <v>163</v>
      </c>
      <c r="E38" s="45">
        <f t="shared" si="0"/>
        <v>495</v>
      </c>
      <c r="G38" s="58"/>
      <c r="H38" s="58"/>
      <c r="I38" s="59"/>
      <c r="J38" s="60"/>
      <c r="K38" s="58"/>
      <c r="L38" s="45"/>
      <c r="M38" s="45"/>
      <c r="N38" s="45"/>
    </row>
    <row r="39" spans="1:14" x14ac:dyDescent="0.2">
      <c r="A39" s="45">
        <f t="shared" si="3"/>
        <v>30801</v>
      </c>
      <c r="B39" s="45">
        <f t="shared" si="3"/>
        <v>30900</v>
      </c>
      <c r="C39" s="45">
        <f>ROUND('Regular 2'!F66,0)</f>
        <v>663</v>
      </c>
      <c r="D39" s="45">
        <f t="shared" si="1"/>
        <v>156</v>
      </c>
      <c r="E39" s="45">
        <f t="shared" si="0"/>
        <v>507</v>
      </c>
      <c r="G39" s="58"/>
      <c r="H39" s="58"/>
      <c r="I39" s="59"/>
      <c r="J39" s="60"/>
      <c r="K39" s="58"/>
      <c r="L39" s="45"/>
      <c r="M39" s="45"/>
      <c r="N39" s="45"/>
    </row>
    <row r="40" spans="1:14" x14ac:dyDescent="0.2">
      <c r="A40" s="45">
        <f t="shared" si="3"/>
        <v>30901</v>
      </c>
      <c r="B40" s="45">
        <f t="shared" si="3"/>
        <v>31000</v>
      </c>
      <c r="C40" s="45">
        <f>ROUND('Regular 2'!F67,0)</f>
        <v>668</v>
      </c>
      <c r="D40" s="45">
        <f t="shared" si="1"/>
        <v>149</v>
      </c>
      <c r="E40" s="45">
        <f t="shared" si="0"/>
        <v>519</v>
      </c>
      <c r="G40" s="58"/>
      <c r="H40" s="58"/>
      <c r="I40" s="59"/>
      <c r="J40" s="60"/>
      <c r="K40" s="58"/>
      <c r="L40" s="45"/>
      <c r="M40" s="45"/>
      <c r="N40" s="45"/>
    </row>
    <row r="41" spans="1:14" x14ac:dyDescent="0.2">
      <c r="A41" s="45">
        <f t="shared" si="3"/>
        <v>31001</v>
      </c>
      <c r="B41" s="45">
        <f t="shared" si="3"/>
        <v>31100</v>
      </c>
      <c r="C41" s="45">
        <f>ROUND('Regular 2'!F68,0)</f>
        <v>673</v>
      </c>
      <c r="D41" s="45">
        <f t="shared" si="1"/>
        <v>142</v>
      </c>
      <c r="E41" s="45">
        <f t="shared" si="0"/>
        <v>531</v>
      </c>
      <c r="G41" s="58"/>
      <c r="H41" s="58"/>
      <c r="I41" s="59"/>
      <c r="J41" s="60"/>
      <c r="K41" s="58"/>
      <c r="L41" s="45"/>
      <c r="M41" s="45"/>
      <c r="N41" s="45"/>
    </row>
    <row r="42" spans="1:14" x14ac:dyDescent="0.2">
      <c r="A42" s="45">
        <f t="shared" si="3"/>
        <v>31101</v>
      </c>
      <c r="B42" s="45">
        <f t="shared" si="3"/>
        <v>31200</v>
      </c>
      <c r="C42" s="45">
        <f>ROUND('Regular 2'!F69,0)</f>
        <v>678</v>
      </c>
      <c r="D42" s="45">
        <f t="shared" si="1"/>
        <v>135</v>
      </c>
      <c r="E42" s="45">
        <f t="shared" si="0"/>
        <v>543</v>
      </c>
      <c r="G42" s="58"/>
      <c r="H42" s="58"/>
      <c r="I42" s="59"/>
      <c r="J42" s="60"/>
      <c r="K42" s="58"/>
      <c r="L42" s="45"/>
      <c r="M42" s="45"/>
      <c r="N42" s="45"/>
    </row>
    <row r="43" spans="1:14" x14ac:dyDescent="0.2">
      <c r="A43" s="45">
        <f t="shared" si="3"/>
        <v>31201</v>
      </c>
      <c r="B43" s="45">
        <f t="shared" si="3"/>
        <v>31300</v>
      </c>
      <c r="C43" s="45">
        <f>ROUND('Regular 2'!F70,0)</f>
        <v>682</v>
      </c>
      <c r="D43" s="45">
        <f t="shared" si="1"/>
        <v>128</v>
      </c>
      <c r="E43" s="45">
        <f t="shared" si="0"/>
        <v>554</v>
      </c>
      <c r="G43" s="58"/>
      <c r="H43" s="58"/>
      <c r="I43" s="59"/>
      <c r="J43" s="60"/>
      <c r="K43" s="58"/>
      <c r="L43" s="45"/>
      <c r="M43" s="45"/>
      <c r="N43" s="45"/>
    </row>
    <row r="44" spans="1:14" x14ac:dyDescent="0.2">
      <c r="A44" s="45">
        <f t="shared" si="3"/>
        <v>31301</v>
      </c>
      <c r="B44" s="45">
        <f t="shared" si="3"/>
        <v>31400</v>
      </c>
      <c r="C44" s="45">
        <f>ROUND('Regular 2'!F71,0)</f>
        <v>687</v>
      </c>
      <c r="D44" s="45">
        <f t="shared" si="1"/>
        <v>121</v>
      </c>
      <c r="E44" s="45">
        <f t="shared" si="0"/>
        <v>566</v>
      </c>
      <c r="G44" s="58"/>
      <c r="H44" s="58"/>
      <c r="I44" s="59"/>
      <c r="J44" s="60"/>
      <c r="K44" s="58"/>
      <c r="L44" s="45"/>
      <c r="M44" s="45"/>
      <c r="N44" s="45"/>
    </row>
    <row r="45" spans="1:14" x14ac:dyDescent="0.2">
      <c r="A45" s="45">
        <f t="shared" si="3"/>
        <v>31401</v>
      </c>
      <c r="B45" s="45">
        <f t="shared" si="3"/>
        <v>31500</v>
      </c>
      <c r="C45" s="45">
        <f>ROUND('Regular 2'!F72,0)</f>
        <v>692</v>
      </c>
      <c r="D45" s="45">
        <f t="shared" si="1"/>
        <v>114</v>
      </c>
      <c r="E45" s="45">
        <f t="shared" si="0"/>
        <v>578</v>
      </c>
      <c r="G45" s="58"/>
      <c r="H45" s="58"/>
      <c r="I45" s="59"/>
      <c r="J45" s="60"/>
      <c r="K45" s="58"/>
      <c r="L45" s="45"/>
      <c r="M45" s="45"/>
      <c r="N45" s="45"/>
    </row>
    <row r="46" spans="1:14" x14ac:dyDescent="0.2">
      <c r="A46" s="45">
        <f t="shared" si="3"/>
        <v>31501</v>
      </c>
      <c r="B46" s="45">
        <f t="shared" si="3"/>
        <v>31600</v>
      </c>
      <c r="C46" s="45">
        <f>ROUND('Regular 2'!I8,0)</f>
        <v>697</v>
      </c>
      <c r="D46" s="45">
        <f t="shared" si="1"/>
        <v>107</v>
      </c>
      <c r="E46" s="45">
        <f t="shared" si="0"/>
        <v>590</v>
      </c>
      <c r="G46" s="58"/>
      <c r="H46" s="58"/>
      <c r="I46" s="59"/>
      <c r="J46" s="60"/>
      <c r="K46" s="58"/>
      <c r="L46" s="45"/>
      <c r="M46" s="45"/>
      <c r="N46" s="45"/>
    </row>
    <row r="47" spans="1:14" x14ac:dyDescent="0.2">
      <c r="A47" s="45">
        <f t="shared" si="3"/>
        <v>31601</v>
      </c>
      <c r="B47" s="45">
        <f t="shared" si="3"/>
        <v>31700</v>
      </c>
      <c r="C47" s="45">
        <f>ROUND('Regular 2'!I9,0)</f>
        <v>702</v>
      </c>
      <c r="D47" s="45">
        <f t="shared" si="1"/>
        <v>100</v>
      </c>
      <c r="E47" s="45">
        <f t="shared" si="0"/>
        <v>602</v>
      </c>
      <c r="G47" s="58"/>
      <c r="H47" s="58"/>
      <c r="I47" s="59"/>
      <c r="J47" s="60"/>
      <c r="K47" s="58"/>
      <c r="L47" s="45"/>
      <c r="M47" s="45"/>
      <c r="N47" s="45"/>
    </row>
    <row r="48" spans="1:14" x14ac:dyDescent="0.2">
      <c r="A48" s="45">
        <f t="shared" si="3"/>
        <v>31701</v>
      </c>
      <c r="B48" s="45">
        <f t="shared" si="3"/>
        <v>31800</v>
      </c>
      <c r="C48" s="45">
        <f>ROUND('Regular 2'!I10,0)</f>
        <v>707</v>
      </c>
      <c r="D48" s="45">
        <f t="shared" si="1"/>
        <v>93</v>
      </c>
      <c r="E48" s="45">
        <f t="shared" si="0"/>
        <v>614</v>
      </c>
      <c r="G48" s="58"/>
      <c r="H48" s="58"/>
      <c r="I48" s="59"/>
      <c r="J48" s="60"/>
      <c r="K48" s="58"/>
      <c r="L48" s="45"/>
      <c r="M48" s="45"/>
      <c r="N48" s="45"/>
    </row>
    <row r="49" spans="1:14" x14ac:dyDescent="0.2">
      <c r="A49" s="45">
        <f t="shared" ref="A49:A61" si="4">A48+100</f>
        <v>31801</v>
      </c>
      <c r="B49" s="45">
        <f t="shared" ref="B49:B61" si="5">B48+100</f>
        <v>31900</v>
      </c>
      <c r="C49" s="45">
        <f>ROUND('Regular 2'!I11,0)</f>
        <v>712</v>
      </c>
      <c r="D49" s="45">
        <f t="shared" si="1"/>
        <v>86</v>
      </c>
      <c r="E49" s="45">
        <f t="shared" si="0"/>
        <v>626</v>
      </c>
      <c r="G49" s="58"/>
      <c r="H49" s="58"/>
      <c r="I49" s="59"/>
      <c r="J49" s="60"/>
      <c r="K49" s="58"/>
      <c r="L49" s="45"/>
      <c r="M49" s="45"/>
      <c r="N49" s="45"/>
    </row>
    <row r="50" spans="1:14" x14ac:dyDescent="0.2">
      <c r="A50" s="45">
        <f t="shared" si="4"/>
        <v>31901</v>
      </c>
      <c r="B50" s="45">
        <f t="shared" si="5"/>
        <v>32000</v>
      </c>
      <c r="C50" s="45">
        <f>ROUND('Regular 2'!I12,0)</f>
        <v>717</v>
      </c>
      <c r="D50" s="45">
        <f t="shared" si="1"/>
        <v>79</v>
      </c>
      <c r="E50" s="45">
        <f t="shared" si="0"/>
        <v>638</v>
      </c>
      <c r="G50" s="58"/>
      <c r="H50" s="58"/>
      <c r="I50" s="59"/>
      <c r="J50" s="60"/>
      <c r="K50" s="58"/>
    </row>
    <row r="51" spans="1:14" x14ac:dyDescent="0.2">
      <c r="A51" s="45">
        <f t="shared" si="4"/>
        <v>32001</v>
      </c>
      <c r="B51" s="45">
        <f t="shared" si="5"/>
        <v>32100</v>
      </c>
      <c r="C51" s="45">
        <f>ROUND('Regular 2'!I13,0)</f>
        <v>722</v>
      </c>
      <c r="D51" s="45">
        <f t="shared" si="1"/>
        <v>72</v>
      </c>
      <c r="E51" s="45">
        <f t="shared" si="0"/>
        <v>650</v>
      </c>
      <c r="G51" s="58"/>
      <c r="H51" s="58"/>
      <c r="I51" s="59"/>
      <c r="J51" s="60"/>
      <c r="K51" s="58"/>
    </row>
    <row r="52" spans="1:14" x14ac:dyDescent="0.2">
      <c r="A52" s="45">
        <f t="shared" si="4"/>
        <v>32101</v>
      </c>
      <c r="B52" s="45">
        <f t="shared" si="5"/>
        <v>32200</v>
      </c>
      <c r="C52" s="45">
        <f>ROUND('Regular 2'!I14,0)</f>
        <v>727</v>
      </c>
      <c r="D52" s="45">
        <f t="shared" si="1"/>
        <v>65</v>
      </c>
      <c r="E52" s="45">
        <f t="shared" si="0"/>
        <v>662</v>
      </c>
      <c r="G52" s="58"/>
      <c r="H52" s="58"/>
      <c r="I52" s="59"/>
      <c r="J52" s="60"/>
      <c r="K52" s="58"/>
    </row>
    <row r="53" spans="1:14" x14ac:dyDescent="0.2">
      <c r="A53" s="45">
        <f t="shared" si="4"/>
        <v>32201</v>
      </c>
      <c r="B53" s="45">
        <f t="shared" si="5"/>
        <v>32300</v>
      </c>
      <c r="C53" s="45">
        <f>ROUND('Regular 2'!I15,0)</f>
        <v>731</v>
      </c>
      <c r="D53" s="45">
        <f t="shared" si="1"/>
        <v>58</v>
      </c>
      <c r="E53" s="45">
        <f t="shared" si="0"/>
        <v>673</v>
      </c>
      <c r="G53" s="58"/>
      <c r="H53" s="58"/>
      <c r="I53" s="59"/>
      <c r="J53" s="60"/>
      <c r="K53" s="58"/>
    </row>
    <row r="54" spans="1:14" x14ac:dyDescent="0.2">
      <c r="A54" s="45">
        <f t="shared" si="4"/>
        <v>32301</v>
      </c>
      <c r="B54" s="45">
        <f t="shared" si="5"/>
        <v>32400</v>
      </c>
      <c r="C54" s="45">
        <f>ROUND('Regular 2'!I16,0)</f>
        <v>736</v>
      </c>
      <c r="D54" s="45">
        <f t="shared" si="1"/>
        <v>51</v>
      </c>
      <c r="E54" s="45">
        <f t="shared" si="0"/>
        <v>685</v>
      </c>
      <c r="G54" s="58"/>
      <c r="H54" s="58"/>
      <c r="I54" s="59"/>
      <c r="J54" s="60"/>
      <c r="K54" s="58"/>
    </row>
    <row r="55" spans="1:14" x14ac:dyDescent="0.2">
      <c r="A55" s="45">
        <f t="shared" si="4"/>
        <v>32401</v>
      </c>
      <c r="B55" s="45">
        <f t="shared" si="5"/>
        <v>32500</v>
      </c>
      <c r="C55" s="45">
        <f>ROUND('Regular 2'!I17,0)</f>
        <v>741</v>
      </c>
      <c r="D55" s="45">
        <f t="shared" si="1"/>
        <v>44</v>
      </c>
      <c r="E55" s="45">
        <f t="shared" si="0"/>
        <v>697</v>
      </c>
      <c r="G55" s="58"/>
      <c r="H55" s="58"/>
      <c r="I55" s="59"/>
      <c r="J55" s="60"/>
      <c r="K55" s="58"/>
    </row>
    <row r="56" spans="1:14" x14ac:dyDescent="0.2">
      <c r="A56" s="45">
        <f t="shared" si="4"/>
        <v>32501</v>
      </c>
      <c r="B56" s="45">
        <f t="shared" si="5"/>
        <v>32600</v>
      </c>
      <c r="C56" s="45">
        <f>ROUND('Regular 2'!I19,0)</f>
        <v>746</v>
      </c>
      <c r="D56" s="45">
        <f t="shared" si="1"/>
        <v>37</v>
      </c>
      <c r="E56" s="45">
        <f t="shared" si="0"/>
        <v>709</v>
      </c>
      <c r="G56" s="58"/>
      <c r="H56" s="58"/>
      <c r="I56" s="59"/>
      <c r="J56" s="60"/>
      <c r="K56" s="58"/>
    </row>
    <row r="57" spans="1:14" x14ac:dyDescent="0.2">
      <c r="A57" s="45">
        <f t="shared" si="4"/>
        <v>32601</v>
      </c>
      <c r="B57" s="45">
        <f t="shared" si="5"/>
        <v>32700</v>
      </c>
      <c r="C57" s="45">
        <f>ROUND('Regular 2'!I20,0)</f>
        <v>751</v>
      </c>
      <c r="D57" s="45">
        <f t="shared" si="1"/>
        <v>30</v>
      </c>
      <c r="E57" s="45">
        <f t="shared" si="0"/>
        <v>721</v>
      </c>
      <c r="G57" s="58"/>
      <c r="H57" s="58"/>
      <c r="I57" s="59"/>
      <c r="J57" s="60"/>
      <c r="K57" s="58"/>
    </row>
    <row r="58" spans="1:14" x14ac:dyDescent="0.2">
      <c r="A58" s="45">
        <f t="shared" si="4"/>
        <v>32701</v>
      </c>
      <c r="B58" s="45">
        <f t="shared" si="5"/>
        <v>32800</v>
      </c>
      <c r="C58" s="45">
        <f>ROUND('Regular 2'!I21,0)</f>
        <v>756</v>
      </c>
      <c r="D58" s="45">
        <f t="shared" si="1"/>
        <v>23</v>
      </c>
      <c r="E58" s="45">
        <f t="shared" si="0"/>
        <v>733</v>
      </c>
      <c r="G58" s="58"/>
      <c r="H58" s="58"/>
      <c r="I58" s="59"/>
      <c r="J58" s="60"/>
      <c r="K58" s="58"/>
    </row>
    <row r="59" spans="1:14" x14ac:dyDescent="0.2">
      <c r="A59" s="45">
        <f t="shared" si="4"/>
        <v>32801</v>
      </c>
      <c r="B59" s="45">
        <f t="shared" si="5"/>
        <v>32900</v>
      </c>
      <c r="C59" s="45">
        <f>ROUND('Regular 2'!I22,0)</f>
        <v>761</v>
      </c>
      <c r="D59" s="45">
        <f t="shared" si="1"/>
        <v>16</v>
      </c>
      <c r="E59" s="45">
        <f t="shared" si="0"/>
        <v>745</v>
      </c>
    </row>
    <row r="60" spans="1:14" x14ac:dyDescent="0.2">
      <c r="A60" s="45">
        <f t="shared" si="4"/>
        <v>32901</v>
      </c>
      <c r="B60" s="45">
        <f t="shared" si="5"/>
        <v>33000</v>
      </c>
      <c r="C60" s="45">
        <f>ROUND('Regular 2'!I23,0)</f>
        <v>766</v>
      </c>
      <c r="D60" s="45">
        <f t="shared" si="1"/>
        <v>9</v>
      </c>
      <c r="E60" s="45">
        <f t="shared" si="0"/>
        <v>757</v>
      </c>
    </row>
    <row r="61" spans="1:14" x14ac:dyDescent="0.2">
      <c r="A61" s="45">
        <f t="shared" si="4"/>
        <v>33001</v>
      </c>
      <c r="B61" s="45">
        <f t="shared" si="5"/>
        <v>33100</v>
      </c>
      <c r="C61" s="45">
        <f>ROUND('Regular 2'!I24,0)</f>
        <v>771</v>
      </c>
      <c r="D61" s="45">
        <f t="shared" si="1"/>
        <v>2</v>
      </c>
      <c r="E61" s="45">
        <f t="shared" si="0"/>
        <v>769</v>
      </c>
    </row>
    <row r="62" spans="1:14" x14ac:dyDescent="0.2">
      <c r="A62" s="146"/>
      <c r="B62" s="146"/>
      <c r="C62" s="146"/>
      <c r="D62" s="146"/>
      <c r="E62" s="146"/>
    </row>
  </sheetData>
  <mergeCells count="2">
    <mergeCell ref="A1:E1"/>
    <mergeCell ref="G3:H3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638C3-73B4-4623-900F-555EAA982B83}">
  <dimension ref="B1:Q56"/>
  <sheetViews>
    <sheetView workbookViewId="0">
      <selection activeCell="N37" sqref="N37:Q56"/>
    </sheetView>
  </sheetViews>
  <sheetFormatPr defaultRowHeight="12.75" x14ac:dyDescent="0.2"/>
  <cols>
    <col min="2" max="2" width="14.7109375" customWidth="1"/>
    <col min="3" max="3" width="16.7109375" bestFit="1" customWidth="1"/>
    <col min="4" max="4" width="10.85546875" bestFit="1" customWidth="1"/>
    <col min="8" max="8" width="11.85546875" customWidth="1"/>
    <col min="9" max="9" width="14.42578125" customWidth="1"/>
    <col min="10" max="10" width="10.85546875" bestFit="1" customWidth="1"/>
    <col min="11" max="11" width="16.140625" style="48" bestFit="1" customWidth="1"/>
    <col min="14" max="14" width="11.85546875" customWidth="1"/>
    <col min="15" max="15" width="14.42578125" customWidth="1"/>
    <col min="16" max="16" width="10.85546875" bestFit="1" customWidth="1"/>
    <col min="17" max="17" width="16.140625" style="48" bestFit="1" customWidth="1"/>
  </cols>
  <sheetData>
    <row r="1" spans="2:17" x14ac:dyDescent="0.2">
      <c r="B1" s="185" t="s">
        <v>48</v>
      </c>
      <c r="C1" s="185"/>
      <c r="D1" s="185"/>
      <c r="E1" s="185"/>
      <c r="H1" s="184" t="s">
        <v>47</v>
      </c>
      <c r="I1" s="184"/>
      <c r="J1" s="184"/>
      <c r="K1" s="184"/>
      <c r="N1" s="184" t="s">
        <v>49</v>
      </c>
      <c r="O1" s="184"/>
      <c r="P1" s="184"/>
      <c r="Q1" s="184"/>
    </row>
    <row r="2" spans="2:17" x14ac:dyDescent="0.2">
      <c r="B2" s="184" t="s">
        <v>42</v>
      </c>
      <c r="C2" s="184"/>
      <c r="D2" s="184"/>
      <c r="E2" s="184"/>
      <c r="H2" s="186" t="s">
        <v>42</v>
      </c>
      <c r="I2" s="187"/>
      <c r="J2" s="187"/>
      <c r="K2" s="188"/>
      <c r="N2" s="186" t="s">
        <v>42</v>
      </c>
      <c r="O2" s="187"/>
      <c r="P2" s="187"/>
      <c r="Q2" s="188"/>
    </row>
    <row r="3" spans="2:17" x14ac:dyDescent="0.2">
      <c r="B3" s="172" t="s">
        <v>34</v>
      </c>
      <c r="C3" s="172" t="s">
        <v>35</v>
      </c>
      <c r="D3" s="189" t="s">
        <v>36</v>
      </c>
      <c r="E3" s="190"/>
      <c r="H3" s="172" t="s">
        <v>43</v>
      </c>
      <c r="I3" s="172" t="s">
        <v>44</v>
      </c>
      <c r="J3" s="172" t="s">
        <v>45</v>
      </c>
      <c r="K3" s="173" t="s">
        <v>46</v>
      </c>
      <c r="N3" s="172" t="s">
        <v>43</v>
      </c>
      <c r="O3" s="172" t="s">
        <v>44</v>
      </c>
      <c r="P3" s="172" t="s">
        <v>45</v>
      </c>
      <c r="Q3" s="173" t="s">
        <v>46</v>
      </c>
    </row>
    <row r="4" spans="2:17" x14ac:dyDescent="0.2">
      <c r="B4" s="170">
        <v>0</v>
      </c>
      <c r="C4" s="168">
        <v>5099</v>
      </c>
      <c r="D4" s="191">
        <v>0</v>
      </c>
      <c r="E4" s="192"/>
      <c r="H4" s="170">
        <v>0</v>
      </c>
      <c r="I4" s="168">
        <v>5099</v>
      </c>
      <c r="J4" s="178">
        <v>0</v>
      </c>
      <c r="K4" s="169"/>
      <c r="N4" s="170">
        <v>0</v>
      </c>
      <c r="O4" s="168">
        <v>5099</v>
      </c>
      <c r="P4" s="178">
        <v>0</v>
      </c>
      <c r="Q4" s="169"/>
    </row>
    <row r="5" spans="2:17" x14ac:dyDescent="0.2">
      <c r="B5" s="175">
        <v>5100</v>
      </c>
      <c r="C5" s="175">
        <v>10299</v>
      </c>
      <c r="D5" s="176" t="s">
        <v>39</v>
      </c>
      <c r="E5" s="177">
        <v>101.98</v>
      </c>
      <c r="H5" s="175">
        <v>5100</v>
      </c>
      <c r="I5" s="175">
        <v>10299</v>
      </c>
      <c r="J5" s="179">
        <v>0.02</v>
      </c>
      <c r="K5" s="180">
        <v>101.98</v>
      </c>
      <c r="N5" s="175">
        <v>5100</v>
      </c>
      <c r="O5" s="175">
        <v>10299</v>
      </c>
      <c r="P5" s="179">
        <v>0.02</v>
      </c>
      <c r="Q5" s="180">
        <v>101.98</v>
      </c>
    </row>
    <row r="6" spans="2:17" x14ac:dyDescent="0.2">
      <c r="B6" s="170">
        <v>10300</v>
      </c>
      <c r="C6" s="170">
        <v>14699</v>
      </c>
      <c r="D6" s="174" t="s">
        <v>38</v>
      </c>
      <c r="E6" s="171">
        <v>204.97</v>
      </c>
      <c r="H6" s="170">
        <v>10300</v>
      </c>
      <c r="I6" s="170">
        <v>14699</v>
      </c>
      <c r="J6" s="178">
        <v>0.03</v>
      </c>
      <c r="K6" s="181">
        <v>204.97</v>
      </c>
      <c r="N6" s="170">
        <v>10300</v>
      </c>
      <c r="O6" s="170">
        <v>14699</v>
      </c>
      <c r="P6" s="178">
        <v>0.03</v>
      </c>
      <c r="Q6" s="181">
        <v>204.97</v>
      </c>
    </row>
    <row r="7" spans="2:17" x14ac:dyDescent="0.2">
      <c r="B7" s="175">
        <v>14700</v>
      </c>
      <c r="C7" s="175">
        <v>24299</v>
      </c>
      <c r="D7" s="176" t="s">
        <v>40</v>
      </c>
      <c r="E7" s="177">
        <v>263.77</v>
      </c>
      <c r="H7" s="175">
        <v>14700</v>
      </c>
      <c r="I7" s="175">
        <v>24299</v>
      </c>
      <c r="J7" s="179">
        <v>3.4000000000000002E-2</v>
      </c>
      <c r="K7" s="180">
        <v>263.77</v>
      </c>
      <c r="N7" s="175">
        <v>14700</v>
      </c>
      <c r="O7" s="175">
        <v>24299</v>
      </c>
      <c r="P7" s="179">
        <v>3.4000000000000002E-2</v>
      </c>
      <c r="Q7" s="180">
        <v>263.77</v>
      </c>
    </row>
    <row r="8" spans="2:17" x14ac:dyDescent="0.2">
      <c r="B8" s="170">
        <v>24300</v>
      </c>
      <c r="C8" s="170">
        <v>87000</v>
      </c>
      <c r="D8" s="174" t="s">
        <v>41</v>
      </c>
      <c r="E8" s="171">
        <v>628.25</v>
      </c>
      <c r="H8" s="170">
        <v>24300</v>
      </c>
      <c r="I8" s="170">
        <v>87000</v>
      </c>
      <c r="J8" s="178">
        <v>4.9000000000000002E-2</v>
      </c>
      <c r="K8" s="181">
        <v>628.25</v>
      </c>
      <c r="N8" s="170">
        <v>24300</v>
      </c>
      <c r="O8" s="170">
        <v>87000</v>
      </c>
      <c r="P8" s="178">
        <v>4.9000000000000002E-2</v>
      </c>
      <c r="Q8" s="181">
        <v>628.25</v>
      </c>
    </row>
    <row r="9" spans="2:17" x14ac:dyDescent="0.2">
      <c r="B9" s="175">
        <v>87001</v>
      </c>
      <c r="C9" s="175">
        <v>87100</v>
      </c>
      <c r="D9" s="176" t="s">
        <v>41</v>
      </c>
      <c r="E9" s="177">
        <v>627.20000000000005</v>
      </c>
      <c r="H9" s="175">
        <v>87001</v>
      </c>
      <c r="I9" s="175">
        <v>87100</v>
      </c>
      <c r="J9" s="179">
        <v>4.9000000000000002E-2</v>
      </c>
      <c r="K9" s="180">
        <v>627.20000000000005</v>
      </c>
      <c r="N9" s="175">
        <v>87001</v>
      </c>
      <c r="O9" s="175">
        <v>87100</v>
      </c>
      <c r="P9" s="179">
        <v>4.9000000000000002E-2</v>
      </c>
      <c r="Q9" s="180">
        <v>627.20000000000005</v>
      </c>
    </row>
    <row r="10" spans="2:17" x14ac:dyDescent="0.2">
      <c r="B10" s="170">
        <v>87101</v>
      </c>
      <c r="C10" s="170">
        <v>87200</v>
      </c>
      <c r="D10" s="174" t="s">
        <v>41</v>
      </c>
      <c r="E10" s="171">
        <v>617.20000000000005</v>
      </c>
      <c r="H10" s="170">
        <v>87101</v>
      </c>
      <c r="I10" s="170">
        <v>87200</v>
      </c>
      <c r="J10" s="178">
        <v>4.9000000000000002E-2</v>
      </c>
      <c r="K10" s="181">
        <v>617.20000000000005</v>
      </c>
      <c r="N10" s="170">
        <v>87101</v>
      </c>
      <c r="O10" s="170">
        <v>87200</v>
      </c>
      <c r="P10" s="178">
        <v>4.9000000000000002E-2</v>
      </c>
      <c r="Q10" s="181">
        <v>617.20000000000005</v>
      </c>
    </row>
    <row r="11" spans="2:17" x14ac:dyDescent="0.2">
      <c r="B11" s="175">
        <v>87201</v>
      </c>
      <c r="C11" s="175">
        <v>87300</v>
      </c>
      <c r="D11" s="176" t="s">
        <v>41</v>
      </c>
      <c r="E11" s="177">
        <v>607.20000000000005</v>
      </c>
      <c r="H11" s="175">
        <v>87201</v>
      </c>
      <c r="I11" s="175">
        <v>87300</v>
      </c>
      <c r="J11" s="179">
        <v>4.9000000000000002E-2</v>
      </c>
      <c r="K11" s="180">
        <v>607.20000000000005</v>
      </c>
      <c r="N11" s="175">
        <v>87201</v>
      </c>
      <c r="O11" s="175">
        <v>87300</v>
      </c>
      <c r="P11" s="179">
        <v>4.9000000000000002E-2</v>
      </c>
      <c r="Q11" s="180">
        <v>607.20000000000005</v>
      </c>
    </row>
    <row r="12" spans="2:17" x14ac:dyDescent="0.2">
      <c r="B12" s="170">
        <v>87301</v>
      </c>
      <c r="C12" s="170">
        <v>87400</v>
      </c>
      <c r="D12" s="174" t="s">
        <v>41</v>
      </c>
      <c r="E12" s="171">
        <v>597.20000000000005</v>
      </c>
      <c r="H12" s="170">
        <v>87301</v>
      </c>
      <c r="I12" s="170">
        <v>87400</v>
      </c>
      <c r="J12" s="178">
        <v>4.9000000000000002E-2</v>
      </c>
      <c r="K12" s="181">
        <v>597.20000000000005</v>
      </c>
      <c r="N12" s="170">
        <v>87301</v>
      </c>
      <c r="O12" s="170">
        <v>87400</v>
      </c>
      <c r="P12" s="178">
        <v>4.9000000000000002E-2</v>
      </c>
      <c r="Q12" s="181">
        <v>597.20000000000005</v>
      </c>
    </row>
    <row r="13" spans="2:17" x14ac:dyDescent="0.2">
      <c r="B13" s="175">
        <v>87401</v>
      </c>
      <c r="C13" s="175">
        <v>87600</v>
      </c>
      <c r="D13" s="176" t="s">
        <v>41</v>
      </c>
      <c r="E13" s="177">
        <v>587.20000000000005</v>
      </c>
      <c r="H13" s="175">
        <v>87401</v>
      </c>
      <c r="I13" s="175">
        <v>87600</v>
      </c>
      <c r="J13" s="179">
        <v>4.9000000000000002E-2</v>
      </c>
      <c r="K13" s="180">
        <v>587.20000000000005</v>
      </c>
      <c r="N13" s="175">
        <v>87401</v>
      </c>
      <c r="O13" s="175">
        <v>87600</v>
      </c>
      <c r="P13" s="179">
        <v>4.9000000000000002E-2</v>
      </c>
      <c r="Q13" s="180">
        <v>587.20000000000005</v>
      </c>
    </row>
    <row r="14" spans="2:17" x14ac:dyDescent="0.2">
      <c r="B14" s="170">
        <v>87601</v>
      </c>
      <c r="C14" s="170">
        <v>87700</v>
      </c>
      <c r="D14" s="174" t="s">
        <v>41</v>
      </c>
      <c r="E14" s="171">
        <v>577.20000000000005</v>
      </c>
      <c r="H14" s="170">
        <v>87601</v>
      </c>
      <c r="I14" s="170">
        <v>87700</v>
      </c>
      <c r="J14" s="178">
        <v>4.9000000000000002E-2</v>
      </c>
      <c r="K14" s="181">
        <v>577.20000000000005</v>
      </c>
      <c r="N14" s="170">
        <v>87601</v>
      </c>
      <c r="O14" s="170">
        <v>87700</v>
      </c>
      <c r="P14" s="178">
        <v>4.9000000000000002E-2</v>
      </c>
      <c r="Q14" s="181">
        <v>577.20000000000005</v>
      </c>
    </row>
    <row r="15" spans="2:17" x14ac:dyDescent="0.2">
      <c r="B15" s="175">
        <v>87701</v>
      </c>
      <c r="C15" s="175">
        <v>87800</v>
      </c>
      <c r="D15" s="176" t="s">
        <v>41</v>
      </c>
      <c r="E15" s="177">
        <v>567.20000000000005</v>
      </c>
      <c r="H15" s="175">
        <v>87701</v>
      </c>
      <c r="I15" s="175">
        <v>87800</v>
      </c>
      <c r="J15" s="179">
        <v>4.9000000000000002E-2</v>
      </c>
      <c r="K15" s="180">
        <v>567.20000000000005</v>
      </c>
      <c r="N15" s="175">
        <v>87701</v>
      </c>
      <c r="O15" s="175">
        <v>87800</v>
      </c>
      <c r="P15" s="179">
        <v>4.9000000000000002E-2</v>
      </c>
      <c r="Q15" s="180">
        <v>567.20000000000005</v>
      </c>
    </row>
    <row r="16" spans="2:17" x14ac:dyDescent="0.2">
      <c r="B16" s="170">
        <v>87801</v>
      </c>
      <c r="C16" s="170">
        <v>87900</v>
      </c>
      <c r="D16" s="174" t="s">
        <v>41</v>
      </c>
      <c r="E16" s="171">
        <v>557.20000000000005</v>
      </c>
      <c r="H16" s="170">
        <v>87801</v>
      </c>
      <c r="I16" s="170">
        <v>87900</v>
      </c>
      <c r="J16" s="178">
        <v>4.9000000000000002E-2</v>
      </c>
      <c r="K16" s="181">
        <v>557.20000000000005</v>
      </c>
      <c r="N16" s="170">
        <v>87801</v>
      </c>
      <c r="O16" s="170">
        <v>87900</v>
      </c>
      <c r="P16" s="178">
        <v>4.9000000000000002E-2</v>
      </c>
      <c r="Q16" s="181">
        <v>557.20000000000005</v>
      </c>
    </row>
    <row r="17" spans="2:17" x14ac:dyDescent="0.2">
      <c r="B17" s="175">
        <v>87901</v>
      </c>
      <c r="C17" s="175">
        <v>88000</v>
      </c>
      <c r="D17" s="176" t="s">
        <v>41</v>
      </c>
      <c r="E17" s="177">
        <v>547.20000000000005</v>
      </c>
      <c r="H17" s="175">
        <v>87901</v>
      </c>
      <c r="I17" s="175">
        <v>88000</v>
      </c>
      <c r="J17" s="179">
        <v>4.9000000000000002E-2</v>
      </c>
      <c r="K17" s="180">
        <v>547.20000000000005</v>
      </c>
      <c r="N17" s="175">
        <v>87901</v>
      </c>
      <c r="O17" s="175">
        <v>88000</v>
      </c>
      <c r="P17" s="179">
        <v>4.9000000000000002E-2</v>
      </c>
      <c r="Q17" s="180">
        <v>547.20000000000005</v>
      </c>
    </row>
    <row r="18" spans="2:17" x14ac:dyDescent="0.2">
      <c r="B18" s="170">
        <v>88001</v>
      </c>
      <c r="C18" s="170">
        <v>88100</v>
      </c>
      <c r="D18" s="174" t="s">
        <v>41</v>
      </c>
      <c r="E18" s="171">
        <v>537.20000000000005</v>
      </c>
      <c r="H18" s="170">
        <v>88001</v>
      </c>
      <c r="I18" s="170">
        <v>88100</v>
      </c>
      <c r="J18" s="178">
        <v>4.9000000000000002E-2</v>
      </c>
      <c r="K18" s="181">
        <v>537.20000000000005</v>
      </c>
      <c r="N18" s="170">
        <v>88001</v>
      </c>
      <c r="O18" s="170">
        <v>88100</v>
      </c>
      <c r="P18" s="178">
        <v>4.9000000000000002E-2</v>
      </c>
      <c r="Q18" s="181">
        <v>537.20000000000005</v>
      </c>
    </row>
    <row r="19" spans="2:17" x14ac:dyDescent="0.2">
      <c r="B19" s="175">
        <v>88101</v>
      </c>
      <c r="C19" s="175">
        <v>88200</v>
      </c>
      <c r="D19" s="176" t="s">
        <v>41</v>
      </c>
      <c r="E19" s="177">
        <v>527.20000000000005</v>
      </c>
      <c r="H19" s="175">
        <v>88101</v>
      </c>
      <c r="I19" s="175">
        <v>88200</v>
      </c>
      <c r="J19" s="179">
        <v>4.9000000000000002E-2</v>
      </c>
      <c r="K19" s="180">
        <v>527.20000000000005</v>
      </c>
      <c r="N19" s="175">
        <v>88101</v>
      </c>
      <c r="O19" s="175">
        <v>88200</v>
      </c>
      <c r="P19" s="179">
        <v>4.9000000000000002E-2</v>
      </c>
      <c r="Q19" s="180">
        <v>527.20000000000005</v>
      </c>
    </row>
    <row r="20" spans="2:17" x14ac:dyDescent="0.2">
      <c r="B20" s="170">
        <v>88201</v>
      </c>
      <c r="C20" s="170">
        <v>88300</v>
      </c>
      <c r="D20" s="174" t="s">
        <v>41</v>
      </c>
      <c r="E20" s="171">
        <v>517.20000000000005</v>
      </c>
      <c r="H20" s="170">
        <v>88201</v>
      </c>
      <c r="I20" s="170">
        <v>88300</v>
      </c>
      <c r="J20" s="178">
        <v>4.9000000000000002E-2</v>
      </c>
      <c r="K20" s="181">
        <v>517.20000000000005</v>
      </c>
      <c r="N20" s="170">
        <v>88201</v>
      </c>
      <c r="O20" s="170">
        <v>88300</v>
      </c>
      <c r="P20" s="178">
        <v>4.9000000000000002E-2</v>
      </c>
      <c r="Q20" s="181">
        <v>517.20000000000005</v>
      </c>
    </row>
    <row r="21" spans="2:17" x14ac:dyDescent="0.2">
      <c r="B21" s="175">
        <v>88301</v>
      </c>
      <c r="C21" s="175">
        <v>88400</v>
      </c>
      <c r="D21" s="176" t="s">
        <v>41</v>
      </c>
      <c r="E21" s="177">
        <v>507.2</v>
      </c>
      <c r="H21" s="175">
        <v>88301</v>
      </c>
      <c r="I21" s="175">
        <v>88400</v>
      </c>
      <c r="J21" s="179">
        <v>4.9000000000000002E-2</v>
      </c>
      <c r="K21" s="180">
        <v>507.2</v>
      </c>
      <c r="N21" s="175">
        <v>88301</v>
      </c>
      <c r="O21" s="175">
        <v>88400</v>
      </c>
      <c r="P21" s="179">
        <v>4.9000000000000002E-2</v>
      </c>
      <c r="Q21" s="180">
        <v>507.2</v>
      </c>
    </row>
    <row r="22" spans="2:17" x14ac:dyDescent="0.2">
      <c r="B22" s="170">
        <v>88401</v>
      </c>
      <c r="C22" s="170">
        <v>88500</v>
      </c>
      <c r="D22" s="174" t="s">
        <v>41</v>
      </c>
      <c r="E22" s="171">
        <v>497.2</v>
      </c>
      <c r="H22" s="170">
        <v>88401</v>
      </c>
      <c r="I22" s="170">
        <v>88500</v>
      </c>
      <c r="J22" s="178">
        <v>4.9000000000000002E-2</v>
      </c>
      <c r="K22" s="181">
        <v>497.2</v>
      </c>
      <c r="N22" s="170">
        <v>88401</v>
      </c>
      <c r="O22" s="170">
        <v>88500</v>
      </c>
      <c r="P22" s="178">
        <v>4.9000000000000002E-2</v>
      </c>
      <c r="Q22" s="181">
        <v>497.2</v>
      </c>
    </row>
    <row r="23" spans="2:17" x14ac:dyDescent="0.2">
      <c r="B23" s="175">
        <v>88501</v>
      </c>
      <c r="C23" s="175">
        <v>88600</v>
      </c>
      <c r="D23" s="176" t="s">
        <v>41</v>
      </c>
      <c r="E23" s="177">
        <v>487.2</v>
      </c>
      <c r="H23" s="175">
        <v>88501</v>
      </c>
      <c r="I23" s="175">
        <v>88600</v>
      </c>
      <c r="J23" s="179">
        <v>4.9000000000000002E-2</v>
      </c>
      <c r="K23" s="180">
        <v>487.2</v>
      </c>
      <c r="N23" s="175">
        <v>88501</v>
      </c>
      <c r="O23" s="175">
        <v>88600</v>
      </c>
      <c r="P23" s="179">
        <v>4.9000000000000002E-2</v>
      </c>
      <c r="Q23" s="180">
        <v>487.2</v>
      </c>
    </row>
    <row r="24" spans="2:17" x14ac:dyDescent="0.2">
      <c r="B24" s="170">
        <v>88601</v>
      </c>
      <c r="C24" s="170">
        <v>88700</v>
      </c>
      <c r="D24" s="174" t="s">
        <v>41</v>
      </c>
      <c r="E24" s="171">
        <v>477.2</v>
      </c>
      <c r="H24" s="170">
        <v>88601</v>
      </c>
      <c r="I24" s="170">
        <v>88700</v>
      </c>
      <c r="J24" s="178">
        <v>4.9000000000000002E-2</v>
      </c>
      <c r="K24" s="181">
        <v>477.2</v>
      </c>
      <c r="N24" s="170">
        <v>88601</v>
      </c>
      <c r="O24" s="170">
        <v>88700</v>
      </c>
      <c r="P24" s="178">
        <v>4.9000000000000002E-2</v>
      </c>
      <c r="Q24" s="181">
        <v>477.2</v>
      </c>
    </row>
    <row r="25" spans="2:17" x14ac:dyDescent="0.2">
      <c r="B25" s="175">
        <v>88701</v>
      </c>
      <c r="C25" s="175">
        <v>88800</v>
      </c>
      <c r="D25" s="176" t="s">
        <v>41</v>
      </c>
      <c r="E25" s="177">
        <v>467.2</v>
      </c>
      <c r="H25" s="175">
        <v>88701</v>
      </c>
      <c r="I25" s="175">
        <v>88800</v>
      </c>
      <c r="J25" s="179">
        <v>4.9000000000000002E-2</v>
      </c>
      <c r="K25" s="180">
        <v>467.2</v>
      </c>
      <c r="N25" s="175">
        <v>88701</v>
      </c>
      <c r="O25" s="175">
        <v>88800</v>
      </c>
      <c r="P25" s="179">
        <v>4.9000000000000002E-2</v>
      </c>
      <c r="Q25" s="180">
        <v>467.2</v>
      </c>
    </row>
    <row r="26" spans="2:17" x14ac:dyDescent="0.2">
      <c r="B26" s="170">
        <v>88801</v>
      </c>
      <c r="C26" s="170">
        <v>88900</v>
      </c>
      <c r="D26" s="174" t="s">
        <v>41</v>
      </c>
      <c r="E26" s="171">
        <v>457.2</v>
      </c>
      <c r="H26" s="170">
        <v>88801</v>
      </c>
      <c r="I26" s="170">
        <v>88900</v>
      </c>
      <c r="J26" s="178">
        <v>4.9000000000000002E-2</v>
      </c>
      <c r="K26" s="181">
        <v>457.2</v>
      </c>
      <c r="N26" s="170">
        <v>88801</v>
      </c>
      <c r="O26" s="170">
        <v>88900</v>
      </c>
      <c r="P26" s="178">
        <v>4.9000000000000002E-2</v>
      </c>
      <c r="Q26" s="181">
        <v>457.2</v>
      </c>
    </row>
    <row r="27" spans="2:17" x14ac:dyDescent="0.2">
      <c r="B27" s="175">
        <v>88901</v>
      </c>
      <c r="C27" s="175">
        <v>89000</v>
      </c>
      <c r="D27" s="176" t="s">
        <v>41</v>
      </c>
      <c r="E27" s="177">
        <v>447.2</v>
      </c>
      <c r="H27" s="175">
        <v>88901</v>
      </c>
      <c r="I27" s="175">
        <v>89000</v>
      </c>
      <c r="J27" s="179">
        <v>4.9000000000000002E-2</v>
      </c>
      <c r="K27" s="180">
        <v>447.2</v>
      </c>
      <c r="N27" s="175">
        <v>88901</v>
      </c>
      <c r="O27" s="175">
        <v>89000</v>
      </c>
      <c r="P27" s="179">
        <v>4.9000000000000002E-2</v>
      </c>
      <c r="Q27" s="180">
        <v>447.2</v>
      </c>
    </row>
    <row r="28" spans="2:17" x14ac:dyDescent="0.2">
      <c r="B28" s="170">
        <v>89001</v>
      </c>
      <c r="C28" s="170">
        <v>89100</v>
      </c>
      <c r="D28" s="174" t="s">
        <v>41</v>
      </c>
      <c r="E28" s="171">
        <v>437.2</v>
      </c>
      <c r="H28" s="170">
        <v>89001</v>
      </c>
      <c r="I28" s="170">
        <v>89100</v>
      </c>
      <c r="J28" s="178">
        <v>4.9000000000000002E-2</v>
      </c>
      <c r="K28" s="181">
        <v>437.2</v>
      </c>
      <c r="N28" s="170">
        <v>89001</v>
      </c>
      <c r="O28" s="170">
        <v>89100</v>
      </c>
      <c r="P28" s="178">
        <v>4.9000000000000002E-2</v>
      </c>
      <c r="Q28" s="181">
        <v>437.2</v>
      </c>
    </row>
    <row r="29" spans="2:17" x14ac:dyDescent="0.2">
      <c r="B29" s="175">
        <v>89101</v>
      </c>
      <c r="C29" s="175">
        <v>89200</v>
      </c>
      <c r="D29" s="176" t="s">
        <v>41</v>
      </c>
      <c r="E29" s="177">
        <v>427.2</v>
      </c>
      <c r="H29" s="175">
        <v>89101</v>
      </c>
      <c r="I29" s="175">
        <v>89200</v>
      </c>
      <c r="J29" s="179">
        <v>4.9000000000000002E-2</v>
      </c>
      <c r="K29" s="180">
        <v>427.2</v>
      </c>
      <c r="N29" s="175">
        <v>89101</v>
      </c>
      <c r="O29" s="175">
        <v>89200</v>
      </c>
      <c r="P29" s="179">
        <v>4.9000000000000002E-2</v>
      </c>
      <c r="Q29" s="180">
        <v>427.2</v>
      </c>
    </row>
    <row r="30" spans="2:17" x14ac:dyDescent="0.2">
      <c r="B30" s="170">
        <v>89201</v>
      </c>
      <c r="C30" s="170">
        <v>89300</v>
      </c>
      <c r="D30" s="174" t="s">
        <v>41</v>
      </c>
      <c r="E30" s="171">
        <v>417.2</v>
      </c>
      <c r="H30" s="170">
        <v>89201</v>
      </c>
      <c r="I30" s="170">
        <v>89300</v>
      </c>
      <c r="J30" s="178">
        <v>4.9000000000000002E-2</v>
      </c>
      <c r="K30" s="181">
        <v>417.2</v>
      </c>
      <c r="N30" s="170">
        <v>89201</v>
      </c>
      <c r="O30" s="170">
        <v>89300</v>
      </c>
      <c r="P30" s="178">
        <v>4.9000000000000002E-2</v>
      </c>
      <c r="Q30" s="181">
        <v>417.2</v>
      </c>
    </row>
    <row r="31" spans="2:17" x14ac:dyDescent="0.2">
      <c r="B31" s="175">
        <v>89301</v>
      </c>
      <c r="C31" s="175">
        <v>89400</v>
      </c>
      <c r="D31" s="176" t="s">
        <v>41</v>
      </c>
      <c r="E31" s="177">
        <v>407.2</v>
      </c>
      <c r="H31" s="175">
        <v>89301</v>
      </c>
      <c r="I31" s="175">
        <v>89400</v>
      </c>
      <c r="J31" s="179">
        <v>4.9000000000000002E-2</v>
      </c>
      <c r="K31" s="180">
        <v>407.2</v>
      </c>
      <c r="N31" s="175">
        <v>89301</v>
      </c>
      <c r="O31" s="175">
        <v>89400</v>
      </c>
      <c r="P31" s="179">
        <v>4.9000000000000002E-2</v>
      </c>
      <c r="Q31" s="180">
        <v>407.2</v>
      </c>
    </row>
    <row r="32" spans="2:17" x14ac:dyDescent="0.2">
      <c r="B32" s="170">
        <v>89401</v>
      </c>
      <c r="C32" s="170">
        <v>89500</v>
      </c>
      <c r="D32" s="174" t="s">
        <v>41</v>
      </c>
      <c r="E32" s="171">
        <v>397.2</v>
      </c>
      <c r="H32" s="170">
        <v>89401</v>
      </c>
      <c r="I32" s="170">
        <v>89500</v>
      </c>
      <c r="J32" s="178">
        <v>4.9000000000000002E-2</v>
      </c>
      <c r="K32" s="181">
        <v>397.2</v>
      </c>
      <c r="N32" s="170">
        <v>89401</v>
      </c>
      <c r="O32" s="170">
        <v>89500</v>
      </c>
      <c r="P32" s="178">
        <v>4.9000000000000002E-2</v>
      </c>
      <c r="Q32" s="181">
        <v>397.2</v>
      </c>
    </row>
    <row r="33" spans="2:17" x14ac:dyDescent="0.2">
      <c r="B33" s="175">
        <v>89501</v>
      </c>
      <c r="C33" s="175">
        <v>89600</v>
      </c>
      <c r="D33" s="176" t="s">
        <v>41</v>
      </c>
      <c r="E33" s="177">
        <v>387.2</v>
      </c>
      <c r="H33" s="172" t="s">
        <v>43</v>
      </c>
      <c r="I33" s="172" t="s">
        <v>44</v>
      </c>
      <c r="J33" s="172" t="s">
        <v>45</v>
      </c>
      <c r="K33" s="173" t="s">
        <v>46</v>
      </c>
      <c r="N33" s="175">
        <v>89501</v>
      </c>
      <c r="O33" s="175">
        <v>89600</v>
      </c>
      <c r="P33" s="179">
        <v>4.9000000000000002E-2</v>
      </c>
      <c r="Q33" s="180">
        <v>387.2</v>
      </c>
    </row>
    <row r="34" spans="2:17" x14ac:dyDescent="0.2">
      <c r="B34" s="170">
        <v>89601</v>
      </c>
      <c r="C34" s="170">
        <v>89700</v>
      </c>
      <c r="D34" s="174" t="s">
        <v>41</v>
      </c>
      <c r="E34" s="171">
        <v>377.2</v>
      </c>
      <c r="H34" s="175">
        <v>89501</v>
      </c>
      <c r="I34" s="175">
        <v>89600</v>
      </c>
      <c r="J34" s="179">
        <v>4.9000000000000002E-2</v>
      </c>
      <c r="K34" s="180">
        <v>387.2</v>
      </c>
      <c r="N34" s="170">
        <v>89601</v>
      </c>
      <c r="O34" s="170">
        <v>89700</v>
      </c>
      <c r="P34" s="178">
        <v>4.9000000000000002E-2</v>
      </c>
      <c r="Q34" s="181">
        <v>377.2</v>
      </c>
    </row>
    <row r="35" spans="2:17" x14ac:dyDescent="0.2">
      <c r="B35" s="175">
        <v>89701</v>
      </c>
      <c r="C35" s="175">
        <v>89800</v>
      </c>
      <c r="D35" s="176" t="s">
        <v>41</v>
      </c>
      <c r="E35" s="177">
        <v>367.2</v>
      </c>
      <c r="H35" s="170">
        <v>89601</v>
      </c>
      <c r="I35" s="170">
        <v>89700</v>
      </c>
      <c r="J35" s="178">
        <v>4.9000000000000002E-2</v>
      </c>
      <c r="K35" s="181">
        <v>377.2</v>
      </c>
      <c r="N35" s="175">
        <v>89701</v>
      </c>
      <c r="O35" s="175">
        <v>89800</v>
      </c>
      <c r="P35" s="179">
        <v>4.9000000000000002E-2</v>
      </c>
      <c r="Q35" s="180">
        <v>367.2</v>
      </c>
    </row>
    <row r="36" spans="2:17" x14ac:dyDescent="0.2">
      <c r="B36" s="170">
        <v>89801</v>
      </c>
      <c r="C36" s="170">
        <v>89900</v>
      </c>
      <c r="D36" s="174" t="s">
        <v>41</v>
      </c>
      <c r="E36" s="171">
        <v>357.2</v>
      </c>
      <c r="H36" s="175">
        <v>89701</v>
      </c>
      <c r="I36" s="175">
        <v>89800</v>
      </c>
      <c r="J36" s="179">
        <v>4.9000000000000002E-2</v>
      </c>
      <c r="K36" s="180">
        <v>367.2</v>
      </c>
      <c r="N36" s="170">
        <v>89801</v>
      </c>
      <c r="O36" s="170">
        <v>89900</v>
      </c>
      <c r="P36" s="178">
        <v>4.9000000000000002E-2</v>
      </c>
      <c r="Q36" s="181">
        <v>357.2</v>
      </c>
    </row>
    <row r="37" spans="2:17" x14ac:dyDescent="0.2">
      <c r="B37" s="175">
        <v>89901</v>
      </c>
      <c r="C37" s="175">
        <v>90000</v>
      </c>
      <c r="D37" s="176" t="s">
        <v>41</v>
      </c>
      <c r="E37" s="177">
        <v>347.2</v>
      </c>
      <c r="H37" s="170">
        <v>89801</v>
      </c>
      <c r="I37" s="170">
        <v>89900</v>
      </c>
      <c r="J37" s="178">
        <v>4.9000000000000002E-2</v>
      </c>
      <c r="K37" s="181">
        <v>357.2</v>
      </c>
      <c r="N37" s="172" t="s">
        <v>43</v>
      </c>
      <c r="O37" s="172" t="s">
        <v>44</v>
      </c>
      <c r="P37" s="172" t="s">
        <v>45</v>
      </c>
      <c r="Q37" s="173" t="s">
        <v>46</v>
      </c>
    </row>
    <row r="38" spans="2:17" x14ac:dyDescent="0.2">
      <c r="B38" s="170">
        <v>90001</v>
      </c>
      <c r="C38" s="170">
        <v>90100</v>
      </c>
      <c r="D38" s="174" t="s">
        <v>41</v>
      </c>
      <c r="E38" s="171">
        <v>337.2</v>
      </c>
      <c r="H38" s="175">
        <v>89901</v>
      </c>
      <c r="I38" s="175">
        <v>90000</v>
      </c>
      <c r="J38" s="179">
        <v>4.9000000000000002E-2</v>
      </c>
      <c r="K38" s="180">
        <v>347.2</v>
      </c>
      <c r="N38" s="175">
        <v>89901</v>
      </c>
      <c r="O38" s="175">
        <v>90000</v>
      </c>
      <c r="P38" s="179">
        <v>4.9000000000000002E-2</v>
      </c>
      <c r="Q38" s="180">
        <v>347.2</v>
      </c>
    </row>
    <row r="39" spans="2:17" x14ac:dyDescent="0.2">
      <c r="B39" s="175">
        <v>90101</v>
      </c>
      <c r="C39" s="175">
        <v>90200</v>
      </c>
      <c r="D39" s="176" t="s">
        <v>41</v>
      </c>
      <c r="E39" s="177">
        <v>327.2</v>
      </c>
      <c r="H39" s="170">
        <v>90001</v>
      </c>
      <c r="I39" s="170">
        <v>90100</v>
      </c>
      <c r="J39" s="178">
        <v>4.9000000000000002E-2</v>
      </c>
      <c r="K39" s="181">
        <v>337.2</v>
      </c>
      <c r="N39" s="170">
        <v>90001</v>
      </c>
      <c r="O39" s="170">
        <v>90100</v>
      </c>
      <c r="P39" s="178">
        <v>4.9000000000000002E-2</v>
      </c>
      <c r="Q39" s="181">
        <v>337.2</v>
      </c>
    </row>
    <row r="40" spans="2:17" x14ac:dyDescent="0.2">
      <c r="B40" s="170">
        <v>90201</v>
      </c>
      <c r="C40" s="170">
        <v>90300</v>
      </c>
      <c r="D40" s="174" t="s">
        <v>41</v>
      </c>
      <c r="E40" s="171">
        <v>317.2</v>
      </c>
      <c r="H40" s="175">
        <v>90101</v>
      </c>
      <c r="I40" s="175">
        <v>90200</v>
      </c>
      <c r="J40" s="179">
        <v>4.9000000000000002E-2</v>
      </c>
      <c r="K40" s="180">
        <v>327.2</v>
      </c>
      <c r="N40" s="175">
        <v>90101</v>
      </c>
      <c r="O40" s="175">
        <v>90200</v>
      </c>
      <c r="P40" s="179">
        <v>4.9000000000000002E-2</v>
      </c>
      <c r="Q40" s="180">
        <v>327.2</v>
      </c>
    </row>
    <row r="41" spans="2:17" x14ac:dyDescent="0.2">
      <c r="B41" s="175">
        <v>90301</v>
      </c>
      <c r="C41" s="175">
        <v>90400</v>
      </c>
      <c r="D41" s="176" t="s">
        <v>41</v>
      </c>
      <c r="E41" s="177">
        <v>307.2</v>
      </c>
      <c r="H41" s="170">
        <v>90201</v>
      </c>
      <c r="I41" s="170">
        <v>90300</v>
      </c>
      <c r="J41" s="178">
        <v>4.9000000000000002E-2</v>
      </c>
      <c r="K41" s="181">
        <v>317.2</v>
      </c>
      <c r="N41" s="170">
        <v>90201</v>
      </c>
      <c r="O41" s="170">
        <v>90300</v>
      </c>
      <c r="P41" s="178">
        <v>4.9000000000000002E-2</v>
      </c>
      <c r="Q41" s="181">
        <v>317.2</v>
      </c>
    </row>
    <row r="42" spans="2:17" x14ac:dyDescent="0.2">
      <c r="B42" s="170">
        <v>90401</v>
      </c>
      <c r="C42" s="170">
        <v>90500</v>
      </c>
      <c r="D42" s="174" t="s">
        <v>41</v>
      </c>
      <c r="E42" s="171">
        <v>297.2</v>
      </c>
      <c r="H42" s="175">
        <v>90301</v>
      </c>
      <c r="I42" s="175">
        <v>90400</v>
      </c>
      <c r="J42" s="179">
        <v>4.9000000000000002E-2</v>
      </c>
      <c r="K42" s="180">
        <v>307.2</v>
      </c>
      <c r="N42" s="175">
        <v>90301</v>
      </c>
      <c r="O42" s="175">
        <v>90400</v>
      </c>
      <c r="P42" s="179">
        <v>4.9000000000000002E-2</v>
      </c>
      <c r="Q42" s="180">
        <v>307.2</v>
      </c>
    </row>
    <row r="43" spans="2:17" x14ac:dyDescent="0.2">
      <c r="B43" s="175">
        <v>90501</v>
      </c>
      <c r="C43" s="175">
        <v>90600</v>
      </c>
      <c r="D43" s="176" t="s">
        <v>41</v>
      </c>
      <c r="E43" s="177">
        <v>287.2</v>
      </c>
      <c r="H43" s="170">
        <v>90401</v>
      </c>
      <c r="I43" s="170">
        <v>90500</v>
      </c>
      <c r="J43" s="178">
        <v>4.9000000000000002E-2</v>
      </c>
      <c r="K43" s="181">
        <v>297.2</v>
      </c>
      <c r="N43" s="170">
        <v>90401</v>
      </c>
      <c r="O43" s="170">
        <v>90500</v>
      </c>
      <c r="P43" s="178">
        <v>4.9000000000000002E-2</v>
      </c>
      <c r="Q43" s="181">
        <v>297.2</v>
      </c>
    </row>
    <row r="44" spans="2:17" x14ac:dyDescent="0.2">
      <c r="B44" s="170">
        <v>90601</v>
      </c>
      <c r="C44" s="170">
        <v>90700</v>
      </c>
      <c r="D44" s="174" t="s">
        <v>41</v>
      </c>
      <c r="E44" s="171">
        <v>277.2</v>
      </c>
      <c r="H44" s="175">
        <v>90501</v>
      </c>
      <c r="I44" s="175">
        <v>90600</v>
      </c>
      <c r="J44" s="179">
        <v>4.9000000000000002E-2</v>
      </c>
      <c r="K44" s="180">
        <v>287.2</v>
      </c>
      <c r="N44" s="175">
        <v>90501</v>
      </c>
      <c r="O44" s="175">
        <v>90600</v>
      </c>
      <c r="P44" s="179">
        <v>4.9000000000000002E-2</v>
      </c>
      <c r="Q44" s="180">
        <v>287.2</v>
      </c>
    </row>
    <row r="45" spans="2:17" x14ac:dyDescent="0.2">
      <c r="B45" s="175">
        <v>90701</v>
      </c>
      <c r="C45" s="175">
        <v>90800</v>
      </c>
      <c r="D45" s="176" t="s">
        <v>41</v>
      </c>
      <c r="E45" s="177">
        <v>267.2</v>
      </c>
      <c r="H45" s="170">
        <v>90601</v>
      </c>
      <c r="I45" s="170">
        <v>90700</v>
      </c>
      <c r="J45" s="178">
        <v>4.9000000000000002E-2</v>
      </c>
      <c r="K45" s="181">
        <v>277.2</v>
      </c>
      <c r="N45" s="170">
        <v>90601</v>
      </c>
      <c r="O45" s="170">
        <v>90700</v>
      </c>
      <c r="P45" s="178">
        <v>4.9000000000000002E-2</v>
      </c>
      <c r="Q45" s="181">
        <v>277.2</v>
      </c>
    </row>
    <row r="46" spans="2:17" x14ac:dyDescent="0.2">
      <c r="B46" s="170">
        <v>90801</v>
      </c>
      <c r="C46" s="170">
        <v>90900</v>
      </c>
      <c r="D46" s="174" t="s">
        <v>41</v>
      </c>
      <c r="E46" s="171">
        <v>257.2</v>
      </c>
      <c r="H46" s="175">
        <v>90701</v>
      </c>
      <c r="I46" s="175">
        <v>90800</v>
      </c>
      <c r="J46" s="179">
        <v>4.9000000000000002E-2</v>
      </c>
      <c r="K46" s="180">
        <v>267.2</v>
      </c>
      <c r="N46" s="175">
        <v>90701</v>
      </c>
      <c r="O46" s="175">
        <v>90800</v>
      </c>
      <c r="P46" s="179">
        <v>4.9000000000000002E-2</v>
      </c>
      <c r="Q46" s="180">
        <v>267.2</v>
      </c>
    </row>
    <row r="47" spans="2:17" x14ac:dyDescent="0.2">
      <c r="B47" s="175">
        <v>90901</v>
      </c>
      <c r="C47" s="175">
        <v>91100</v>
      </c>
      <c r="D47" s="176" t="s">
        <v>41</v>
      </c>
      <c r="E47" s="177">
        <v>247.2</v>
      </c>
      <c r="H47" s="170">
        <v>90801</v>
      </c>
      <c r="I47" s="170">
        <v>90900</v>
      </c>
      <c r="J47" s="178">
        <v>4.9000000000000002E-2</v>
      </c>
      <c r="K47" s="181">
        <v>257.2</v>
      </c>
      <c r="N47" s="170">
        <v>90801</v>
      </c>
      <c r="O47" s="170">
        <v>90900</v>
      </c>
      <c r="P47" s="178">
        <v>4.9000000000000002E-2</v>
      </c>
      <c r="Q47" s="181">
        <v>257.2</v>
      </c>
    </row>
    <row r="48" spans="2:17" x14ac:dyDescent="0.2">
      <c r="B48" s="170">
        <v>91101</v>
      </c>
      <c r="C48" s="170">
        <v>91200</v>
      </c>
      <c r="D48" s="174" t="s">
        <v>41</v>
      </c>
      <c r="E48" s="171">
        <v>237.2</v>
      </c>
      <c r="H48" s="175">
        <v>90901</v>
      </c>
      <c r="I48" s="175">
        <v>91100</v>
      </c>
      <c r="J48" s="179">
        <v>4.9000000000000002E-2</v>
      </c>
      <c r="K48" s="180">
        <v>247.2</v>
      </c>
      <c r="N48" s="175">
        <v>90901</v>
      </c>
      <c r="O48" s="175">
        <v>91100</v>
      </c>
      <c r="P48" s="179">
        <v>4.9000000000000002E-2</v>
      </c>
      <c r="Q48" s="180">
        <v>247.2</v>
      </c>
    </row>
    <row r="49" spans="2:17" x14ac:dyDescent="0.2">
      <c r="B49" s="175">
        <v>91201</v>
      </c>
      <c r="C49" s="175">
        <v>91300</v>
      </c>
      <c r="D49" s="176" t="s">
        <v>41</v>
      </c>
      <c r="E49" s="177">
        <v>227.2</v>
      </c>
      <c r="H49" s="170">
        <v>91101</v>
      </c>
      <c r="I49" s="170">
        <v>91200</v>
      </c>
      <c r="J49" s="178">
        <v>4.9000000000000002E-2</v>
      </c>
      <c r="K49" s="181">
        <v>237.2</v>
      </c>
      <c r="N49" s="170">
        <v>91101</v>
      </c>
      <c r="O49" s="170">
        <v>91200</v>
      </c>
      <c r="P49" s="178">
        <v>4.9000000000000002E-2</v>
      </c>
      <c r="Q49" s="181">
        <v>237.2</v>
      </c>
    </row>
    <row r="50" spans="2:17" x14ac:dyDescent="0.2">
      <c r="B50" s="170">
        <v>91301</v>
      </c>
      <c r="C50" s="170">
        <v>91400</v>
      </c>
      <c r="D50" s="174" t="s">
        <v>41</v>
      </c>
      <c r="E50" s="171">
        <v>217.2</v>
      </c>
      <c r="H50" s="175">
        <v>91201</v>
      </c>
      <c r="I50" s="175">
        <v>91300</v>
      </c>
      <c r="J50" s="179">
        <v>4.9000000000000002E-2</v>
      </c>
      <c r="K50" s="180">
        <v>227.2</v>
      </c>
      <c r="N50" s="175">
        <v>91201</v>
      </c>
      <c r="O50" s="175">
        <v>91300</v>
      </c>
      <c r="P50" s="179">
        <v>4.9000000000000002E-2</v>
      </c>
      <c r="Q50" s="180">
        <v>227.2</v>
      </c>
    </row>
    <row r="51" spans="2:17" x14ac:dyDescent="0.2">
      <c r="B51" s="175">
        <v>91401</v>
      </c>
      <c r="C51" s="175">
        <v>91500</v>
      </c>
      <c r="D51" s="176" t="s">
        <v>41</v>
      </c>
      <c r="E51" s="177">
        <v>207.2</v>
      </c>
      <c r="H51" s="170">
        <v>91301</v>
      </c>
      <c r="I51" s="170">
        <v>91400</v>
      </c>
      <c r="J51" s="178">
        <v>4.9000000000000002E-2</v>
      </c>
      <c r="K51" s="181">
        <v>217.2</v>
      </c>
      <c r="N51" s="170">
        <v>91301</v>
      </c>
      <c r="O51" s="170">
        <v>91400</v>
      </c>
      <c r="P51" s="178">
        <v>4.9000000000000002E-2</v>
      </c>
      <c r="Q51" s="181">
        <v>217.2</v>
      </c>
    </row>
    <row r="52" spans="2:17" x14ac:dyDescent="0.2">
      <c r="B52" s="170">
        <v>91501</v>
      </c>
      <c r="C52" s="170">
        <v>91600</v>
      </c>
      <c r="D52" s="174" t="s">
        <v>41</v>
      </c>
      <c r="E52" s="171">
        <v>197.2</v>
      </c>
      <c r="H52" s="175">
        <v>91401</v>
      </c>
      <c r="I52" s="175">
        <v>91500</v>
      </c>
      <c r="J52" s="179">
        <v>4.9000000000000002E-2</v>
      </c>
      <c r="K52" s="180">
        <v>207.2</v>
      </c>
      <c r="N52" s="175">
        <v>91401</v>
      </c>
      <c r="O52" s="175">
        <v>91500</v>
      </c>
      <c r="P52" s="179">
        <v>4.9000000000000002E-2</v>
      </c>
      <c r="Q52" s="180">
        <v>207.2</v>
      </c>
    </row>
    <row r="53" spans="2:17" x14ac:dyDescent="0.2">
      <c r="B53" s="175">
        <v>91601</v>
      </c>
      <c r="C53" s="175">
        <v>91700</v>
      </c>
      <c r="D53" s="176" t="s">
        <v>41</v>
      </c>
      <c r="E53" s="177">
        <v>187.2</v>
      </c>
      <c r="H53" s="170">
        <v>91501</v>
      </c>
      <c r="I53" s="170">
        <v>91600</v>
      </c>
      <c r="J53" s="178">
        <v>4.9000000000000002E-2</v>
      </c>
      <c r="K53" s="181">
        <v>197.2</v>
      </c>
      <c r="N53" s="170">
        <v>91501</v>
      </c>
      <c r="O53" s="170">
        <v>91600</v>
      </c>
      <c r="P53" s="178">
        <v>4.9000000000000002E-2</v>
      </c>
      <c r="Q53" s="181">
        <v>197.2</v>
      </c>
    </row>
    <row r="54" spans="2:17" x14ac:dyDescent="0.2">
      <c r="B54" s="170">
        <v>91701</v>
      </c>
      <c r="C54" s="170">
        <v>91800</v>
      </c>
      <c r="D54" s="174" t="s">
        <v>41</v>
      </c>
      <c r="E54" s="171">
        <v>177.2</v>
      </c>
      <c r="H54" s="175">
        <v>91601</v>
      </c>
      <c r="I54" s="175">
        <v>91700</v>
      </c>
      <c r="J54" s="179">
        <v>4.9000000000000002E-2</v>
      </c>
      <c r="K54" s="180">
        <v>187.2</v>
      </c>
      <c r="N54" s="175">
        <v>91601</v>
      </c>
      <c r="O54" s="175">
        <v>91700</v>
      </c>
      <c r="P54" s="179">
        <v>4.9000000000000002E-2</v>
      </c>
      <c r="Q54" s="180">
        <v>187.2</v>
      </c>
    </row>
    <row r="55" spans="2:17" x14ac:dyDescent="0.2">
      <c r="B55" s="175">
        <v>91801</v>
      </c>
      <c r="C55" s="175" t="s">
        <v>37</v>
      </c>
      <c r="D55" s="176" t="s">
        <v>41</v>
      </c>
      <c r="E55" s="177">
        <v>167.2</v>
      </c>
      <c r="H55" s="170">
        <v>91701</v>
      </c>
      <c r="I55" s="170">
        <v>91800</v>
      </c>
      <c r="J55" s="178">
        <v>4.9000000000000002E-2</v>
      </c>
      <c r="K55" s="181">
        <v>177.2</v>
      </c>
      <c r="N55" s="170">
        <v>91701</v>
      </c>
      <c r="O55" s="170">
        <v>91800</v>
      </c>
      <c r="P55" s="178">
        <v>4.9000000000000002E-2</v>
      </c>
      <c r="Q55" s="181">
        <v>177.2</v>
      </c>
    </row>
    <row r="56" spans="2:17" x14ac:dyDescent="0.2">
      <c r="H56" s="175">
        <v>91801</v>
      </c>
      <c r="I56" s="175" t="s">
        <v>37</v>
      </c>
      <c r="J56" s="179">
        <v>4.9000000000000002E-2</v>
      </c>
      <c r="K56" s="180">
        <v>167.2</v>
      </c>
      <c r="N56" s="175">
        <v>91801</v>
      </c>
      <c r="O56" s="175" t="s">
        <v>37</v>
      </c>
      <c r="P56" s="179">
        <v>4.9000000000000002E-2</v>
      </c>
      <c r="Q56" s="180">
        <v>167.2</v>
      </c>
    </row>
  </sheetData>
  <mergeCells count="8">
    <mergeCell ref="D4:E4"/>
    <mergeCell ref="B2:E2"/>
    <mergeCell ref="H2:K2"/>
    <mergeCell ref="H1:K1"/>
    <mergeCell ref="B1:E1"/>
    <mergeCell ref="N1:Q1"/>
    <mergeCell ref="N2:Q2"/>
    <mergeCell ref="D3:E3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5"/>
  <sheetViews>
    <sheetView topLeftCell="A13" zoomScaleNormal="100" workbookViewId="0">
      <selection activeCell="F27" sqref="F27"/>
    </sheetView>
  </sheetViews>
  <sheetFormatPr defaultRowHeight="12.75" x14ac:dyDescent="0.2"/>
  <cols>
    <col min="1" max="1" width="9.140625" style="52"/>
    <col min="2" max="2" width="8" style="52" bestFit="1" customWidth="1"/>
    <col min="3" max="9" width="9.140625" style="52"/>
  </cols>
  <sheetData>
    <row r="1" spans="1:19" ht="9.9499999999999993" customHeight="1" x14ac:dyDescent="0.2">
      <c r="A1" s="118" t="s">
        <v>6</v>
      </c>
      <c r="B1" s="129"/>
      <c r="C1" s="130"/>
      <c r="D1" s="92" t="s">
        <v>6</v>
      </c>
      <c r="E1" s="129"/>
      <c r="F1" s="131"/>
      <c r="G1" s="92" t="s">
        <v>6</v>
      </c>
      <c r="H1" s="129"/>
      <c r="I1" s="131"/>
      <c r="J1" s="1"/>
    </row>
    <row r="2" spans="1:19" ht="9.9499999999999993" customHeight="1" x14ac:dyDescent="0.2">
      <c r="A2" s="120" t="s">
        <v>7</v>
      </c>
      <c r="B2" s="132"/>
      <c r="C2" s="133"/>
      <c r="D2" s="95" t="s">
        <v>7</v>
      </c>
      <c r="E2" s="132"/>
      <c r="F2" s="134"/>
      <c r="G2" s="95" t="s">
        <v>7</v>
      </c>
      <c r="H2" s="132"/>
      <c r="I2" s="134"/>
      <c r="J2" s="1"/>
    </row>
    <row r="3" spans="1:19" ht="9.9499999999999993" customHeight="1" x14ac:dyDescent="0.2">
      <c r="A3" s="135"/>
      <c r="B3" s="136"/>
      <c r="C3" s="134"/>
      <c r="D3" s="135"/>
      <c r="E3" s="136"/>
      <c r="F3" s="134"/>
      <c r="G3" s="135"/>
      <c r="H3" s="136"/>
      <c r="I3" s="134"/>
      <c r="J3" s="1"/>
    </row>
    <row r="4" spans="1:19" ht="9.9499999999999993" customHeight="1" thickBot="1" x14ac:dyDescent="0.25">
      <c r="A4" s="100" t="s">
        <v>0</v>
      </c>
      <c r="B4" s="101" t="s">
        <v>2</v>
      </c>
      <c r="C4" s="99" t="s">
        <v>4</v>
      </c>
      <c r="D4" s="100" t="s">
        <v>0</v>
      </c>
      <c r="E4" s="101" t="s">
        <v>2</v>
      </c>
      <c r="F4" s="99" t="s">
        <v>4</v>
      </c>
      <c r="G4" s="100" t="s">
        <v>0</v>
      </c>
      <c r="H4" s="101" t="s">
        <v>2</v>
      </c>
      <c r="I4" s="99" t="s">
        <v>4</v>
      </c>
      <c r="J4" s="1"/>
    </row>
    <row r="5" spans="1:19" ht="9.9499999999999993" customHeight="1" thickTop="1" x14ac:dyDescent="0.2">
      <c r="A5" s="100" t="s">
        <v>1</v>
      </c>
      <c r="B5" s="101" t="s">
        <v>3</v>
      </c>
      <c r="C5" s="99" t="s">
        <v>5</v>
      </c>
      <c r="D5" s="100" t="s">
        <v>1</v>
      </c>
      <c r="E5" s="101" t="s">
        <v>3</v>
      </c>
      <c r="F5" s="99" t="s">
        <v>5</v>
      </c>
      <c r="G5" s="100" t="s">
        <v>1</v>
      </c>
      <c r="H5" s="101" t="s">
        <v>3</v>
      </c>
      <c r="I5" s="99" t="s">
        <v>5</v>
      </c>
      <c r="J5" s="1"/>
      <c r="K5" s="79"/>
      <c r="L5" s="80"/>
      <c r="M5" s="80"/>
      <c r="N5" s="80"/>
      <c r="O5" s="80"/>
      <c r="P5" s="80"/>
      <c r="Q5" s="80"/>
      <c r="R5" s="80"/>
      <c r="S5" s="81"/>
    </row>
    <row r="6" spans="1:19" ht="9.9499999999999993" customHeight="1" x14ac:dyDescent="0.2">
      <c r="A6" s="137"/>
      <c r="B6" s="132"/>
      <c r="C6" s="134"/>
      <c r="D6" s="137"/>
      <c r="E6" s="132"/>
      <c r="F6" s="134"/>
      <c r="G6" s="137"/>
      <c r="H6" s="132"/>
      <c r="I6" s="134"/>
      <c r="J6" s="1"/>
      <c r="K6" s="88" t="s">
        <v>27</v>
      </c>
      <c r="L6" s="76"/>
      <c r="M6" s="76"/>
      <c r="N6" s="76"/>
      <c r="O6" s="76"/>
      <c r="P6" s="76"/>
      <c r="Q6" s="76"/>
      <c r="R6" s="76"/>
      <c r="S6" s="77"/>
    </row>
    <row r="7" spans="1:19" ht="9.9499999999999993" customHeight="1" x14ac:dyDescent="0.2">
      <c r="A7" s="138"/>
      <c r="B7" s="139"/>
      <c r="C7" s="140"/>
      <c r="D7" s="111"/>
      <c r="E7" s="112"/>
      <c r="F7" s="110"/>
      <c r="G7" s="112"/>
      <c r="H7" s="112"/>
      <c r="I7" s="110"/>
      <c r="J7" s="1"/>
      <c r="K7" s="82" t="s">
        <v>8</v>
      </c>
      <c r="L7" s="83" t="s">
        <v>9</v>
      </c>
      <c r="M7" s="84" t="s">
        <v>11</v>
      </c>
      <c r="N7" s="85" t="s">
        <v>10</v>
      </c>
      <c r="O7" s="86"/>
      <c r="P7" s="86"/>
      <c r="Q7" s="86"/>
      <c r="R7" s="86"/>
      <c r="S7" s="87"/>
    </row>
    <row r="8" spans="1:19" ht="9.9499999999999993" customHeight="1" x14ac:dyDescent="0.2">
      <c r="A8" s="108">
        <v>15000</v>
      </c>
      <c r="B8" s="89">
        <v>15100</v>
      </c>
      <c r="C8" s="109">
        <f>(((+A8+B8)/2)*0.034)+$S$11</f>
        <v>247.93400000000003</v>
      </c>
      <c r="D8" s="89">
        <v>21000</v>
      </c>
      <c r="E8" s="89">
        <v>21100</v>
      </c>
      <c r="F8" s="109">
        <f>(((+D8+E8)/2)*0.034)+$S$11</f>
        <v>451.93400000000003</v>
      </c>
      <c r="G8" s="89">
        <v>27000</v>
      </c>
      <c r="H8" s="89">
        <v>27100</v>
      </c>
      <c r="I8" s="109">
        <f>(((+G8+H8)/2)*0.049)+$S$12</f>
        <v>697.19900000000007</v>
      </c>
      <c r="J8" s="1"/>
      <c r="K8" s="66">
        <v>0</v>
      </c>
      <c r="L8" s="67">
        <v>5099</v>
      </c>
      <c r="M8" s="147">
        <v>0</v>
      </c>
      <c r="N8" s="43"/>
      <c r="O8" s="39"/>
      <c r="P8" s="39"/>
      <c r="Q8" s="39"/>
      <c r="R8" s="54"/>
      <c r="S8" s="75"/>
    </row>
    <row r="9" spans="1:19" ht="9.9499999999999993" customHeight="1" x14ac:dyDescent="0.2">
      <c r="A9" s="108">
        <v>15100</v>
      </c>
      <c r="B9" s="89">
        <v>15200</v>
      </c>
      <c r="C9" s="109">
        <f t="shared" ref="C9:C72" si="0">(((+A9+B9)/2)*0.034)+$S$11</f>
        <v>251.334</v>
      </c>
      <c r="D9" s="89">
        <v>21100</v>
      </c>
      <c r="E9" s="89">
        <v>21200</v>
      </c>
      <c r="F9" s="109">
        <f t="shared" ref="F9:F43" si="1">(((+D9+E9)/2)*0.034)+$S$11</f>
        <v>455.334</v>
      </c>
      <c r="G9" s="89">
        <v>27100</v>
      </c>
      <c r="H9" s="89">
        <v>27200</v>
      </c>
      <c r="I9" s="109">
        <f t="shared" ref="I9:I17" si="2">(((+G9+H9)/2)*0.049)+$S$12</f>
        <v>702.09900000000016</v>
      </c>
      <c r="J9" s="1"/>
      <c r="K9" s="66">
        <v>5100</v>
      </c>
      <c r="L9" s="67">
        <v>10299</v>
      </c>
      <c r="M9" s="74">
        <v>0.02</v>
      </c>
      <c r="N9" s="44">
        <f>-(L8*(M9-M8))</f>
        <v>-101.98</v>
      </c>
      <c r="O9" s="39"/>
      <c r="P9" s="39"/>
      <c r="Q9" s="39"/>
      <c r="R9" s="38"/>
      <c r="S9" s="90">
        <f t="shared" ref="S9:S11" si="3">SUM(N9:R9)</f>
        <v>-101.98</v>
      </c>
    </row>
    <row r="10" spans="1:19" ht="9.9499999999999993" customHeight="1" x14ac:dyDescent="0.2">
      <c r="A10" s="108">
        <v>15200</v>
      </c>
      <c r="B10" s="89">
        <v>15300</v>
      </c>
      <c r="C10" s="109">
        <f t="shared" si="0"/>
        <v>254.73399999999998</v>
      </c>
      <c r="D10" s="89">
        <v>21200</v>
      </c>
      <c r="E10" s="89">
        <v>21300</v>
      </c>
      <c r="F10" s="109">
        <f t="shared" si="1"/>
        <v>458.73399999999998</v>
      </c>
      <c r="G10" s="89">
        <v>27200</v>
      </c>
      <c r="H10" s="89">
        <v>27300</v>
      </c>
      <c r="I10" s="109">
        <f t="shared" si="2"/>
        <v>706.99900000000002</v>
      </c>
      <c r="J10" s="1"/>
      <c r="K10" s="66">
        <v>10300</v>
      </c>
      <c r="L10" s="67">
        <v>14699</v>
      </c>
      <c r="M10" s="74">
        <v>0.03</v>
      </c>
      <c r="N10" s="44">
        <f>+N9</f>
        <v>-101.98</v>
      </c>
      <c r="O10" s="40">
        <f>-(L9*(M10-M9))</f>
        <v>-102.98999999999998</v>
      </c>
      <c r="P10" s="2"/>
      <c r="Q10" s="39"/>
      <c r="R10" s="38"/>
      <c r="S10" s="90">
        <f t="shared" si="3"/>
        <v>-204.96999999999997</v>
      </c>
    </row>
    <row r="11" spans="1:19" ht="9.9499999999999993" customHeight="1" x14ac:dyDescent="0.2">
      <c r="A11" s="108">
        <v>15300</v>
      </c>
      <c r="B11" s="89">
        <v>15400</v>
      </c>
      <c r="C11" s="109">
        <f t="shared" si="0"/>
        <v>258.13400000000007</v>
      </c>
      <c r="D11" s="89">
        <v>21300</v>
      </c>
      <c r="E11" s="89">
        <v>21400</v>
      </c>
      <c r="F11" s="109">
        <f t="shared" si="1"/>
        <v>462.13400000000007</v>
      </c>
      <c r="G11" s="89">
        <v>27300</v>
      </c>
      <c r="H11" s="89">
        <v>27400</v>
      </c>
      <c r="I11" s="109">
        <f t="shared" si="2"/>
        <v>711.89900000000011</v>
      </c>
      <c r="J11" s="1"/>
      <c r="K11" s="66">
        <v>14700</v>
      </c>
      <c r="L11" s="67">
        <v>24299</v>
      </c>
      <c r="M11" s="74">
        <v>3.4000000000000002E-2</v>
      </c>
      <c r="N11" s="44">
        <f>+N10</f>
        <v>-101.98</v>
      </c>
      <c r="O11" s="40">
        <f>+O10</f>
        <v>-102.98999999999998</v>
      </c>
      <c r="P11" s="40">
        <f>-(L10*(M11-M10))</f>
        <v>-58.796000000000049</v>
      </c>
      <c r="Q11" s="39"/>
      <c r="R11" s="38"/>
      <c r="S11" s="90">
        <f t="shared" si="3"/>
        <v>-263.76600000000002</v>
      </c>
    </row>
    <row r="12" spans="1:19" ht="9.9499999999999993" customHeight="1" x14ac:dyDescent="0.2">
      <c r="A12" s="108">
        <v>15400</v>
      </c>
      <c r="B12" s="89">
        <v>15500</v>
      </c>
      <c r="C12" s="109">
        <f t="shared" si="0"/>
        <v>261.53400000000005</v>
      </c>
      <c r="D12" s="89">
        <v>21400</v>
      </c>
      <c r="E12" s="89">
        <v>21500</v>
      </c>
      <c r="F12" s="109">
        <f t="shared" si="1"/>
        <v>465.53400000000005</v>
      </c>
      <c r="G12" s="89">
        <v>27400</v>
      </c>
      <c r="H12" s="89">
        <v>27500</v>
      </c>
      <c r="I12" s="109">
        <f t="shared" si="2"/>
        <v>716.79899999999998</v>
      </c>
      <c r="J12" s="1"/>
      <c r="K12" s="66">
        <v>24300</v>
      </c>
      <c r="L12" s="67">
        <v>87000</v>
      </c>
      <c r="M12" s="74">
        <v>4.9000000000000002E-2</v>
      </c>
      <c r="N12" s="44">
        <f>+N11</f>
        <v>-101.98</v>
      </c>
      <c r="O12" s="40">
        <f>+O11</f>
        <v>-102.98999999999998</v>
      </c>
      <c r="P12" s="40">
        <f>+P11</f>
        <v>-58.796000000000049</v>
      </c>
      <c r="Q12" s="40">
        <f>-(L11*(M12-M11))</f>
        <v>-364.48500000000001</v>
      </c>
      <c r="R12" s="38"/>
      <c r="S12" s="90">
        <f>SUM(N12:R12)</f>
        <v>-628.25099999999998</v>
      </c>
    </row>
    <row r="13" spans="1:19" ht="9.9499999999999993" customHeight="1" thickBot="1" x14ac:dyDescent="0.25">
      <c r="A13" s="108">
        <v>15500</v>
      </c>
      <c r="B13" s="89">
        <v>15600</v>
      </c>
      <c r="C13" s="109">
        <f t="shared" si="0"/>
        <v>264.93400000000003</v>
      </c>
      <c r="D13" s="89">
        <v>21500</v>
      </c>
      <c r="E13" s="89">
        <v>21600</v>
      </c>
      <c r="F13" s="109">
        <f t="shared" si="1"/>
        <v>468.93400000000003</v>
      </c>
      <c r="G13" s="89">
        <v>27500</v>
      </c>
      <c r="H13" s="89">
        <v>27600</v>
      </c>
      <c r="I13" s="109">
        <f t="shared" si="2"/>
        <v>721.69900000000007</v>
      </c>
      <c r="J13" s="1"/>
      <c r="K13" s="41" t="s">
        <v>29</v>
      </c>
      <c r="L13" s="42"/>
      <c r="M13" s="42"/>
      <c r="N13" s="42"/>
      <c r="O13" s="42"/>
      <c r="P13" s="42"/>
      <c r="Q13" s="42"/>
      <c r="R13" s="42"/>
      <c r="S13" s="53"/>
    </row>
    <row r="14" spans="1:19" ht="9.9499999999999993" customHeight="1" thickTop="1" x14ac:dyDescent="0.2">
      <c r="A14" s="108">
        <v>15600</v>
      </c>
      <c r="B14" s="89">
        <v>15700</v>
      </c>
      <c r="C14" s="109">
        <f t="shared" si="0"/>
        <v>268.334</v>
      </c>
      <c r="D14" s="89">
        <v>21600</v>
      </c>
      <c r="E14" s="89">
        <v>21700</v>
      </c>
      <c r="F14" s="109">
        <f t="shared" si="1"/>
        <v>472.334</v>
      </c>
      <c r="G14" s="89">
        <v>27600</v>
      </c>
      <c r="H14" s="89">
        <v>27700</v>
      </c>
      <c r="I14" s="109">
        <f t="shared" si="2"/>
        <v>726.59900000000016</v>
      </c>
      <c r="J14" s="1"/>
    </row>
    <row r="15" spans="1:19" ht="9.9499999999999993" customHeight="1" thickBot="1" x14ac:dyDescent="0.25">
      <c r="A15" s="108">
        <v>15700</v>
      </c>
      <c r="B15" s="89">
        <v>15800</v>
      </c>
      <c r="C15" s="109">
        <f t="shared" si="0"/>
        <v>271.73399999999998</v>
      </c>
      <c r="D15" s="89">
        <v>21700</v>
      </c>
      <c r="E15" s="89">
        <v>21800</v>
      </c>
      <c r="F15" s="109">
        <f t="shared" si="1"/>
        <v>475.73399999999998</v>
      </c>
      <c r="G15" s="89">
        <v>27700</v>
      </c>
      <c r="H15" s="89">
        <v>27800</v>
      </c>
      <c r="I15" s="109">
        <f t="shared" si="2"/>
        <v>731.49900000000002</v>
      </c>
      <c r="J15" s="1"/>
    </row>
    <row r="16" spans="1:19" ht="9.9499999999999993" customHeight="1" thickTop="1" x14ac:dyDescent="0.2">
      <c r="A16" s="108">
        <v>15800</v>
      </c>
      <c r="B16" s="89">
        <v>15900</v>
      </c>
      <c r="C16" s="109">
        <f t="shared" si="0"/>
        <v>275.13400000000007</v>
      </c>
      <c r="D16" s="89">
        <v>21800</v>
      </c>
      <c r="E16" s="89">
        <v>21900</v>
      </c>
      <c r="F16" s="109">
        <f t="shared" si="1"/>
        <v>479.13400000000007</v>
      </c>
      <c r="G16" s="89">
        <v>27800</v>
      </c>
      <c r="H16" s="89">
        <v>27900</v>
      </c>
      <c r="I16" s="109">
        <f t="shared" si="2"/>
        <v>736.39900000000011</v>
      </c>
      <c r="J16" s="1"/>
      <c r="K16" s="79"/>
      <c r="L16" s="80"/>
      <c r="M16" s="80"/>
      <c r="N16" s="80"/>
      <c r="O16" s="80"/>
      <c r="P16" s="80"/>
      <c r="Q16" s="80"/>
      <c r="R16" s="80"/>
      <c r="S16" s="81"/>
    </row>
    <row r="17" spans="1:19" ht="9.9499999999999993" customHeight="1" x14ac:dyDescent="0.2">
      <c r="A17" s="108">
        <v>15900</v>
      </c>
      <c r="B17" s="89">
        <v>16000</v>
      </c>
      <c r="C17" s="109">
        <f t="shared" si="0"/>
        <v>278.53400000000005</v>
      </c>
      <c r="D17" s="89">
        <v>21900</v>
      </c>
      <c r="E17" s="89">
        <v>22000</v>
      </c>
      <c r="F17" s="109">
        <f t="shared" si="1"/>
        <v>482.53400000000005</v>
      </c>
      <c r="G17" s="89">
        <v>27900</v>
      </c>
      <c r="H17" s="89">
        <v>28000</v>
      </c>
      <c r="I17" s="109">
        <f t="shared" si="2"/>
        <v>741.29899999999998</v>
      </c>
      <c r="J17" s="1"/>
      <c r="K17" s="88" t="s">
        <v>28</v>
      </c>
      <c r="L17" s="76"/>
      <c r="M17" s="76"/>
      <c r="N17" s="76"/>
      <c r="O17" s="76"/>
      <c r="P17" s="76"/>
      <c r="Q17" s="76"/>
      <c r="R17" s="76"/>
      <c r="S17" s="77"/>
    </row>
    <row r="18" spans="1:19" ht="9.9499999999999993" customHeight="1" x14ac:dyDescent="0.2">
      <c r="A18" s="111"/>
      <c r="B18" s="112"/>
      <c r="C18" s="113"/>
      <c r="D18" s="112"/>
      <c r="E18" s="112"/>
      <c r="F18" s="113"/>
      <c r="G18" s="112"/>
      <c r="H18" s="112"/>
      <c r="I18" s="113"/>
      <c r="J18" s="1"/>
      <c r="K18" s="82" t="s">
        <v>8</v>
      </c>
      <c r="L18" s="83" t="s">
        <v>9</v>
      </c>
      <c r="M18" s="84" t="s">
        <v>11</v>
      </c>
      <c r="N18" s="85" t="s">
        <v>10</v>
      </c>
      <c r="O18" s="86"/>
      <c r="P18" s="86"/>
      <c r="Q18" s="86"/>
      <c r="R18" s="86"/>
      <c r="S18" s="87"/>
    </row>
    <row r="19" spans="1:19" ht="9.9499999999999993" customHeight="1" x14ac:dyDescent="0.2">
      <c r="A19" s="108">
        <v>16000</v>
      </c>
      <c r="B19" s="89">
        <v>16100</v>
      </c>
      <c r="C19" s="109">
        <f t="shared" si="0"/>
        <v>281.93400000000003</v>
      </c>
      <c r="D19" s="89">
        <v>22000</v>
      </c>
      <c r="E19" s="89">
        <v>22100</v>
      </c>
      <c r="F19" s="109">
        <f t="shared" si="1"/>
        <v>485.93400000000003</v>
      </c>
      <c r="G19" s="89">
        <v>28000</v>
      </c>
      <c r="H19" s="89">
        <v>28100</v>
      </c>
      <c r="I19" s="109">
        <f>(((+G19+H19)/2)*0.049)+$S$12</f>
        <v>746.19900000000007</v>
      </c>
      <c r="J19" s="1"/>
      <c r="K19" s="66">
        <v>0</v>
      </c>
      <c r="L19" s="67">
        <v>4400</v>
      </c>
      <c r="M19" s="74">
        <v>0.02</v>
      </c>
      <c r="N19" s="43"/>
      <c r="O19" s="39"/>
      <c r="P19" s="39"/>
      <c r="Q19" s="39"/>
      <c r="R19" s="54"/>
      <c r="S19" s="75"/>
    </row>
    <row r="20" spans="1:19" ht="9.9499999999999993" customHeight="1" x14ac:dyDescent="0.2">
      <c r="A20" s="108">
        <v>16100</v>
      </c>
      <c r="B20" s="89">
        <v>16200</v>
      </c>
      <c r="C20" s="109">
        <f t="shared" si="0"/>
        <v>285.334</v>
      </c>
      <c r="D20" s="89">
        <v>22100</v>
      </c>
      <c r="E20" s="89">
        <v>22200</v>
      </c>
      <c r="F20" s="109">
        <f t="shared" si="1"/>
        <v>489.334</v>
      </c>
      <c r="G20" s="89">
        <v>28100</v>
      </c>
      <c r="H20" s="89">
        <v>28200</v>
      </c>
      <c r="I20" s="109">
        <f t="shared" ref="I20:I28" si="4">(((+G20+H20)/2)*0.049)+$S$12</f>
        <v>751.09900000000016</v>
      </c>
      <c r="J20" s="1"/>
      <c r="K20" s="66">
        <v>4401</v>
      </c>
      <c r="L20" s="67">
        <v>8800</v>
      </c>
      <c r="M20" s="74">
        <v>0.04</v>
      </c>
      <c r="N20" s="44">
        <f>-(L19*(M20-M19))</f>
        <v>-88</v>
      </c>
      <c r="O20" s="39"/>
      <c r="P20" s="39"/>
      <c r="Q20" s="39"/>
      <c r="R20" s="38"/>
      <c r="S20" s="90">
        <f t="shared" ref="S20:S21" si="5">SUM(N20:R20)</f>
        <v>-88</v>
      </c>
    </row>
    <row r="21" spans="1:19" ht="9.9499999999999993" customHeight="1" x14ac:dyDescent="0.2">
      <c r="A21" s="108">
        <v>16200</v>
      </c>
      <c r="B21" s="89">
        <v>16300</v>
      </c>
      <c r="C21" s="109">
        <f t="shared" si="0"/>
        <v>288.73399999999998</v>
      </c>
      <c r="D21" s="89">
        <v>22200</v>
      </c>
      <c r="E21" s="89">
        <v>22300</v>
      </c>
      <c r="F21" s="109">
        <f t="shared" si="1"/>
        <v>492.73399999999998</v>
      </c>
      <c r="G21" s="89">
        <v>28200</v>
      </c>
      <c r="H21" s="89">
        <v>28300</v>
      </c>
      <c r="I21" s="109">
        <f t="shared" si="4"/>
        <v>755.99900000000002</v>
      </c>
      <c r="J21" s="1"/>
      <c r="K21" s="66">
        <v>8801</v>
      </c>
      <c r="L21" s="67" t="s">
        <v>26</v>
      </c>
      <c r="M21" s="74">
        <v>4.9000000000000002E-2</v>
      </c>
      <c r="N21" s="44">
        <f>+N20</f>
        <v>-88</v>
      </c>
      <c r="O21" s="40">
        <f>-(L20*(M21-M20))</f>
        <v>-79.2</v>
      </c>
      <c r="P21" s="2"/>
      <c r="Q21" s="39"/>
      <c r="R21" s="38"/>
      <c r="S21" s="90">
        <f t="shared" si="5"/>
        <v>-167.2</v>
      </c>
    </row>
    <row r="22" spans="1:19" ht="9.9499999999999993" customHeight="1" thickBot="1" x14ac:dyDescent="0.25">
      <c r="A22" s="108">
        <v>16300</v>
      </c>
      <c r="B22" s="89">
        <v>16400</v>
      </c>
      <c r="C22" s="109">
        <f t="shared" si="0"/>
        <v>292.13400000000007</v>
      </c>
      <c r="D22" s="89">
        <v>22300</v>
      </c>
      <c r="E22" s="89">
        <v>22400</v>
      </c>
      <c r="F22" s="109">
        <f t="shared" si="1"/>
        <v>496.13400000000007</v>
      </c>
      <c r="G22" s="89">
        <v>28300</v>
      </c>
      <c r="H22" s="89">
        <v>28400</v>
      </c>
      <c r="I22" s="109">
        <f t="shared" si="4"/>
        <v>760.89900000000011</v>
      </c>
      <c r="J22" s="1"/>
      <c r="K22" s="41" t="s">
        <v>29</v>
      </c>
      <c r="L22" s="42"/>
      <c r="M22" s="42"/>
      <c r="N22" s="42"/>
      <c r="O22" s="42"/>
      <c r="P22" s="42"/>
      <c r="Q22" s="42"/>
      <c r="R22" s="42"/>
      <c r="S22" s="53"/>
    </row>
    <row r="23" spans="1:19" ht="9.9499999999999993" customHeight="1" thickTop="1" x14ac:dyDescent="0.2">
      <c r="A23" s="108">
        <v>16400</v>
      </c>
      <c r="B23" s="89">
        <v>16500</v>
      </c>
      <c r="C23" s="109">
        <f t="shared" si="0"/>
        <v>295.53400000000005</v>
      </c>
      <c r="D23" s="89">
        <v>22400</v>
      </c>
      <c r="E23" s="89">
        <v>22500</v>
      </c>
      <c r="F23" s="109">
        <f t="shared" si="1"/>
        <v>499.53400000000005</v>
      </c>
      <c r="G23" s="89">
        <v>28400</v>
      </c>
      <c r="H23" s="89">
        <v>28500</v>
      </c>
      <c r="I23" s="109">
        <f t="shared" si="4"/>
        <v>765.79899999999998</v>
      </c>
      <c r="J23" s="1"/>
    </row>
    <row r="24" spans="1:19" ht="9.9499999999999993" customHeight="1" x14ac:dyDescent="0.2">
      <c r="A24" s="108">
        <v>16500</v>
      </c>
      <c r="B24" s="89">
        <v>16600</v>
      </c>
      <c r="C24" s="109">
        <f t="shared" si="0"/>
        <v>298.93400000000003</v>
      </c>
      <c r="D24" s="89">
        <v>22500</v>
      </c>
      <c r="E24" s="89">
        <v>22600</v>
      </c>
      <c r="F24" s="109">
        <f t="shared" si="1"/>
        <v>502.93400000000003</v>
      </c>
      <c r="G24" s="89">
        <v>28500</v>
      </c>
      <c r="H24" s="89">
        <v>28600</v>
      </c>
      <c r="I24" s="109">
        <f t="shared" si="4"/>
        <v>770.69900000000007</v>
      </c>
      <c r="J24" s="1"/>
    </row>
    <row r="25" spans="1:19" ht="9.9499999999999993" customHeight="1" x14ac:dyDescent="0.2">
      <c r="A25" s="108">
        <v>16600</v>
      </c>
      <c r="B25" s="89">
        <v>16700</v>
      </c>
      <c r="C25" s="109">
        <f t="shared" si="0"/>
        <v>302.334</v>
      </c>
      <c r="D25" s="89">
        <v>22600</v>
      </c>
      <c r="E25" s="89">
        <v>22700</v>
      </c>
      <c r="F25" s="109">
        <f t="shared" si="1"/>
        <v>506.334</v>
      </c>
      <c r="G25" s="89">
        <v>28600</v>
      </c>
      <c r="H25" s="89">
        <v>28700</v>
      </c>
      <c r="I25" s="109">
        <f t="shared" si="4"/>
        <v>775.59900000000016</v>
      </c>
      <c r="J25" s="1"/>
    </row>
    <row r="26" spans="1:19" ht="9.9499999999999993" customHeight="1" x14ac:dyDescent="0.2">
      <c r="A26" s="108">
        <v>16700</v>
      </c>
      <c r="B26" s="89">
        <v>16800</v>
      </c>
      <c r="C26" s="109">
        <f t="shared" si="0"/>
        <v>305.73399999999998</v>
      </c>
      <c r="D26" s="89">
        <v>22700</v>
      </c>
      <c r="E26" s="89">
        <v>22800</v>
      </c>
      <c r="F26" s="109">
        <f>(((+D26+E26)/2)*0.034)+$S$11</f>
        <v>509.73399999999998</v>
      </c>
      <c r="G26" s="89">
        <v>28700</v>
      </c>
      <c r="H26" s="89">
        <v>28800</v>
      </c>
      <c r="I26" s="109">
        <f t="shared" si="4"/>
        <v>780.49900000000002</v>
      </c>
      <c r="J26" s="1"/>
    </row>
    <row r="27" spans="1:19" ht="9.9499999999999993" customHeight="1" x14ac:dyDescent="0.2">
      <c r="A27" s="108">
        <v>16800</v>
      </c>
      <c r="B27" s="89">
        <v>16900</v>
      </c>
      <c r="C27" s="109">
        <f t="shared" si="0"/>
        <v>309.13400000000007</v>
      </c>
      <c r="D27" s="89">
        <v>22800</v>
      </c>
      <c r="E27" s="89">
        <v>22900</v>
      </c>
      <c r="F27" s="109">
        <f t="shared" si="1"/>
        <v>513.13400000000001</v>
      </c>
      <c r="G27" s="89">
        <v>28800</v>
      </c>
      <c r="H27" s="89">
        <v>28900</v>
      </c>
      <c r="I27" s="109">
        <f t="shared" si="4"/>
        <v>785.39900000000011</v>
      </c>
      <c r="J27" s="1"/>
    </row>
    <row r="28" spans="1:19" ht="9.9499999999999993" customHeight="1" x14ac:dyDescent="0.2">
      <c r="A28" s="108">
        <v>16900</v>
      </c>
      <c r="B28" s="89">
        <v>17000</v>
      </c>
      <c r="C28" s="109">
        <f t="shared" si="0"/>
        <v>312.53400000000005</v>
      </c>
      <c r="D28" s="89">
        <v>22900</v>
      </c>
      <c r="E28" s="89">
        <v>23000</v>
      </c>
      <c r="F28" s="109">
        <f t="shared" si="1"/>
        <v>516.53400000000011</v>
      </c>
      <c r="G28" s="89">
        <v>28900</v>
      </c>
      <c r="H28" s="89">
        <v>29000</v>
      </c>
      <c r="I28" s="109">
        <f t="shared" si="4"/>
        <v>790.29899999999998</v>
      </c>
      <c r="J28" s="1"/>
    </row>
    <row r="29" spans="1:19" ht="9.9499999999999993" customHeight="1" x14ac:dyDescent="0.2">
      <c r="A29" s="111"/>
      <c r="B29" s="112"/>
      <c r="C29" s="113"/>
      <c r="D29" s="112"/>
      <c r="E29" s="112"/>
      <c r="F29" s="113"/>
      <c r="G29" s="141"/>
      <c r="H29" s="141"/>
      <c r="I29" s="113"/>
      <c r="J29" s="1"/>
    </row>
    <row r="30" spans="1:19" ht="9.9499999999999993" customHeight="1" x14ac:dyDescent="0.2">
      <c r="A30" s="108">
        <v>17000</v>
      </c>
      <c r="B30" s="89">
        <v>17100</v>
      </c>
      <c r="C30" s="109">
        <f t="shared" si="0"/>
        <v>315.93400000000003</v>
      </c>
      <c r="D30" s="89">
        <v>23000</v>
      </c>
      <c r="E30" s="89">
        <v>23100</v>
      </c>
      <c r="F30" s="109">
        <f t="shared" si="1"/>
        <v>519.93399999999997</v>
      </c>
      <c r="G30" s="89">
        <v>29000</v>
      </c>
      <c r="H30" s="89">
        <v>29100</v>
      </c>
      <c r="I30" s="109">
        <f>(((+G30+H30)/2)*0.049)+$S$12</f>
        <v>795.19900000000007</v>
      </c>
      <c r="J30" s="1"/>
    </row>
    <row r="31" spans="1:19" ht="9.9499999999999993" customHeight="1" x14ac:dyDescent="0.2">
      <c r="A31" s="108">
        <v>17100</v>
      </c>
      <c r="B31" s="89">
        <v>17200</v>
      </c>
      <c r="C31" s="109">
        <f t="shared" si="0"/>
        <v>319.334</v>
      </c>
      <c r="D31" s="89">
        <v>23100</v>
      </c>
      <c r="E31" s="89">
        <v>23200</v>
      </c>
      <c r="F31" s="109">
        <f t="shared" si="1"/>
        <v>523.33400000000006</v>
      </c>
      <c r="G31" s="89">
        <v>29100</v>
      </c>
      <c r="H31" s="89">
        <v>29200</v>
      </c>
      <c r="I31" s="109">
        <f t="shared" ref="I31:I39" si="6">(((+G31+H31)/2)*0.049)+$S$12</f>
        <v>800.09900000000016</v>
      </c>
      <c r="J31" s="1"/>
    </row>
    <row r="32" spans="1:19" ht="9.9499999999999993" customHeight="1" x14ac:dyDescent="0.2">
      <c r="A32" s="108">
        <v>17200</v>
      </c>
      <c r="B32" s="89">
        <v>17300</v>
      </c>
      <c r="C32" s="109">
        <f t="shared" si="0"/>
        <v>322.73399999999998</v>
      </c>
      <c r="D32" s="89">
        <v>23200</v>
      </c>
      <c r="E32" s="89">
        <v>23300</v>
      </c>
      <c r="F32" s="109">
        <f t="shared" si="1"/>
        <v>526.73399999999992</v>
      </c>
      <c r="G32" s="89">
        <v>29200</v>
      </c>
      <c r="H32" s="89">
        <v>29300</v>
      </c>
      <c r="I32" s="109">
        <f t="shared" si="6"/>
        <v>804.99900000000002</v>
      </c>
      <c r="J32" s="1"/>
    </row>
    <row r="33" spans="1:10" ht="9.9499999999999993" customHeight="1" x14ac:dyDescent="0.2">
      <c r="A33" s="108">
        <v>17300</v>
      </c>
      <c r="B33" s="89">
        <v>17400</v>
      </c>
      <c r="C33" s="109">
        <f t="shared" si="0"/>
        <v>326.13400000000007</v>
      </c>
      <c r="D33" s="89">
        <v>23300</v>
      </c>
      <c r="E33" s="89">
        <v>23400</v>
      </c>
      <c r="F33" s="109">
        <f t="shared" si="1"/>
        <v>530.13400000000001</v>
      </c>
      <c r="G33" s="89">
        <v>29300</v>
      </c>
      <c r="H33" s="89">
        <v>29400</v>
      </c>
      <c r="I33" s="109">
        <f t="shared" si="6"/>
        <v>809.89900000000011</v>
      </c>
      <c r="J33" s="1"/>
    </row>
    <row r="34" spans="1:10" ht="9.9499999999999993" customHeight="1" x14ac:dyDescent="0.2">
      <c r="A34" s="108">
        <v>17400</v>
      </c>
      <c r="B34" s="89">
        <v>17500</v>
      </c>
      <c r="C34" s="109">
        <f t="shared" si="0"/>
        <v>329.53400000000005</v>
      </c>
      <c r="D34" s="89">
        <v>23400</v>
      </c>
      <c r="E34" s="89">
        <v>23500</v>
      </c>
      <c r="F34" s="109">
        <f t="shared" si="1"/>
        <v>533.53400000000011</v>
      </c>
      <c r="G34" s="89">
        <v>29400</v>
      </c>
      <c r="H34" s="89">
        <v>29500</v>
      </c>
      <c r="I34" s="109">
        <f t="shared" si="6"/>
        <v>814.79899999999998</v>
      </c>
      <c r="J34" s="1"/>
    </row>
    <row r="35" spans="1:10" ht="9.9499999999999993" customHeight="1" x14ac:dyDescent="0.2">
      <c r="A35" s="108">
        <v>17500</v>
      </c>
      <c r="B35" s="89">
        <v>17600</v>
      </c>
      <c r="C35" s="109">
        <f t="shared" si="0"/>
        <v>332.93400000000003</v>
      </c>
      <c r="D35" s="89">
        <v>23500</v>
      </c>
      <c r="E35" s="89">
        <v>23600</v>
      </c>
      <c r="F35" s="109">
        <f t="shared" si="1"/>
        <v>536.93399999999997</v>
      </c>
      <c r="G35" s="89">
        <v>29500</v>
      </c>
      <c r="H35" s="89">
        <v>29600</v>
      </c>
      <c r="I35" s="109">
        <f t="shared" si="6"/>
        <v>819.69900000000007</v>
      </c>
      <c r="J35" s="1"/>
    </row>
    <row r="36" spans="1:10" ht="9.9499999999999993" customHeight="1" x14ac:dyDescent="0.2">
      <c r="A36" s="108">
        <v>17600</v>
      </c>
      <c r="B36" s="89">
        <v>17700</v>
      </c>
      <c r="C36" s="109">
        <f t="shared" si="0"/>
        <v>336.334</v>
      </c>
      <c r="D36" s="89">
        <v>23600</v>
      </c>
      <c r="E36" s="89">
        <v>23700</v>
      </c>
      <c r="F36" s="109">
        <f t="shared" si="1"/>
        <v>540.33400000000006</v>
      </c>
      <c r="G36" s="89">
        <v>29600</v>
      </c>
      <c r="H36" s="89">
        <v>29700</v>
      </c>
      <c r="I36" s="109">
        <f t="shared" si="6"/>
        <v>824.59900000000016</v>
      </c>
      <c r="J36" s="1"/>
    </row>
    <row r="37" spans="1:10" ht="9.9499999999999993" customHeight="1" x14ac:dyDescent="0.2">
      <c r="A37" s="108">
        <v>17700</v>
      </c>
      <c r="B37" s="89">
        <v>17800</v>
      </c>
      <c r="C37" s="109">
        <f t="shared" si="0"/>
        <v>339.73399999999998</v>
      </c>
      <c r="D37" s="89">
        <v>23700</v>
      </c>
      <c r="E37" s="89">
        <v>23800</v>
      </c>
      <c r="F37" s="109">
        <f t="shared" si="1"/>
        <v>543.73400000000015</v>
      </c>
      <c r="G37" s="89">
        <v>29700</v>
      </c>
      <c r="H37" s="89">
        <v>29800</v>
      </c>
      <c r="I37" s="109">
        <f t="shared" si="6"/>
        <v>829.49900000000002</v>
      </c>
      <c r="J37" s="1"/>
    </row>
    <row r="38" spans="1:10" ht="9.9499999999999993" customHeight="1" x14ac:dyDescent="0.2">
      <c r="A38" s="108">
        <v>17800</v>
      </c>
      <c r="B38" s="89">
        <v>17900</v>
      </c>
      <c r="C38" s="109">
        <f t="shared" si="0"/>
        <v>343.13400000000007</v>
      </c>
      <c r="D38" s="89">
        <v>23800</v>
      </c>
      <c r="E38" s="89">
        <v>23900</v>
      </c>
      <c r="F38" s="109">
        <f t="shared" si="1"/>
        <v>547.13400000000001</v>
      </c>
      <c r="G38" s="89">
        <v>29800</v>
      </c>
      <c r="H38" s="89">
        <v>29900</v>
      </c>
      <c r="I38" s="109">
        <f t="shared" si="6"/>
        <v>834.39900000000011</v>
      </c>
      <c r="J38" s="1"/>
    </row>
    <row r="39" spans="1:10" ht="9.9499999999999993" customHeight="1" x14ac:dyDescent="0.2">
      <c r="A39" s="108">
        <v>17900</v>
      </c>
      <c r="B39" s="89">
        <v>18000</v>
      </c>
      <c r="C39" s="109">
        <f t="shared" si="0"/>
        <v>346.53400000000005</v>
      </c>
      <c r="D39" s="89">
        <v>23900</v>
      </c>
      <c r="E39" s="89">
        <v>24000</v>
      </c>
      <c r="F39" s="109">
        <f t="shared" si="1"/>
        <v>550.53400000000011</v>
      </c>
      <c r="G39" s="89">
        <v>29900</v>
      </c>
      <c r="H39" s="89">
        <v>30000</v>
      </c>
      <c r="I39" s="109">
        <f t="shared" si="6"/>
        <v>839.29899999999998</v>
      </c>
      <c r="J39" s="1"/>
    </row>
    <row r="40" spans="1:10" ht="9.9499999999999993" customHeight="1" x14ac:dyDescent="0.2">
      <c r="A40" s="111"/>
      <c r="B40" s="112"/>
      <c r="C40" s="113"/>
      <c r="D40" s="141"/>
      <c r="E40" s="141"/>
      <c r="F40" s="113"/>
      <c r="G40" s="139"/>
      <c r="H40" s="139"/>
      <c r="I40" s="113"/>
      <c r="J40" s="1"/>
    </row>
    <row r="41" spans="1:10" ht="9.9499999999999993" customHeight="1" x14ac:dyDescent="0.2">
      <c r="A41" s="108">
        <v>18000</v>
      </c>
      <c r="B41" s="89">
        <v>18100</v>
      </c>
      <c r="C41" s="109">
        <f t="shared" si="0"/>
        <v>349.93400000000003</v>
      </c>
      <c r="D41" s="89">
        <v>24000</v>
      </c>
      <c r="E41" s="89">
        <v>24100</v>
      </c>
      <c r="F41" s="109">
        <f t="shared" si="1"/>
        <v>553.93399999999997</v>
      </c>
      <c r="G41" s="89">
        <v>30000</v>
      </c>
      <c r="H41" s="89">
        <v>30100</v>
      </c>
      <c r="I41" s="109">
        <f>(((+G41+H41)/2)*0.049)+$S$12</f>
        <v>844.19900000000007</v>
      </c>
      <c r="J41" s="1"/>
    </row>
    <row r="42" spans="1:10" ht="9.9499999999999993" customHeight="1" x14ac:dyDescent="0.2">
      <c r="A42" s="108">
        <v>18100</v>
      </c>
      <c r="B42" s="89">
        <v>18200</v>
      </c>
      <c r="C42" s="109">
        <f t="shared" si="0"/>
        <v>353.334</v>
      </c>
      <c r="D42" s="89">
        <v>24100</v>
      </c>
      <c r="E42" s="89">
        <v>24200</v>
      </c>
      <c r="F42" s="109">
        <f t="shared" si="1"/>
        <v>557.33400000000006</v>
      </c>
      <c r="G42" s="89">
        <v>30100</v>
      </c>
      <c r="H42" s="89">
        <v>30200</v>
      </c>
      <c r="I42" s="109">
        <f t="shared" ref="I42:I50" si="7">(((+G42+H42)/2)*0.049)+$S$12</f>
        <v>849.09900000000016</v>
      </c>
      <c r="J42" s="1"/>
    </row>
    <row r="43" spans="1:10" ht="9.9499999999999993" customHeight="1" x14ac:dyDescent="0.2">
      <c r="A43" s="108">
        <v>18200</v>
      </c>
      <c r="B43" s="89">
        <v>18300</v>
      </c>
      <c r="C43" s="109">
        <f t="shared" si="0"/>
        <v>356.73399999999998</v>
      </c>
      <c r="D43" s="89">
        <v>24200</v>
      </c>
      <c r="E43" s="89">
        <v>24300</v>
      </c>
      <c r="F43" s="109">
        <f t="shared" si="1"/>
        <v>560.73400000000015</v>
      </c>
      <c r="G43" s="89">
        <v>30200</v>
      </c>
      <c r="H43" s="89">
        <v>30300</v>
      </c>
      <c r="I43" s="109">
        <f t="shared" si="7"/>
        <v>853.99900000000002</v>
      </c>
      <c r="J43" s="1"/>
    </row>
    <row r="44" spans="1:10" ht="9.9499999999999993" customHeight="1" x14ac:dyDescent="0.2">
      <c r="A44" s="108">
        <v>18300</v>
      </c>
      <c r="B44" s="89">
        <v>18400</v>
      </c>
      <c r="C44" s="109">
        <f t="shared" si="0"/>
        <v>360.13400000000007</v>
      </c>
      <c r="D44" s="89">
        <v>24300</v>
      </c>
      <c r="E44" s="89">
        <v>24400</v>
      </c>
      <c r="F44" s="109">
        <f>(((+D44+E44)/2)*0.049)+$S$12</f>
        <v>564.89900000000011</v>
      </c>
      <c r="G44" s="89">
        <v>30300</v>
      </c>
      <c r="H44" s="89">
        <v>30400</v>
      </c>
      <c r="I44" s="109">
        <f t="shared" si="7"/>
        <v>858.89900000000011</v>
      </c>
      <c r="J44" s="1"/>
    </row>
    <row r="45" spans="1:10" ht="9.9499999999999993" customHeight="1" x14ac:dyDescent="0.2">
      <c r="A45" s="108">
        <v>18400</v>
      </c>
      <c r="B45" s="89">
        <v>18500</v>
      </c>
      <c r="C45" s="109">
        <f t="shared" si="0"/>
        <v>363.53400000000005</v>
      </c>
      <c r="D45" s="89">
        <v>24400</v>
      </c>
      <c r="E45" s="89">
        <v>24500</v>
      </c>
      <c r="F45" s="109">
        <f t="shared" ref="F45:F50" si="8">(((+D45+E45)/2)*0.049)+$S$12</f>
        <v>569.79899999999998</v>
      </c>
      <c r="G45" s="89">
        <v>30400</v>
      </c>
      <c r="H45" s="89">
        <v>30500</v>
      </c>
      <c r="I45" s="109">
        <f t="shared" si="7"/>
        <v>863.79899999999998</v>
      </c>
    </row>
    <row r="46" spans="1:10" ht="9.9499999999999993" customHeight="1" x14ac:dyDescent="0.2">
      <c r="A46" s="108">
        <v>18500</v>
      </c>
      <c r="B46" s="89">
        <v>18600</v>
      </c>
      <c r="C46" s="109">
        <f t="shared" si="0"/>
        <v>366.93400000000003</v>
      </c>
      <c r="D46" s="89">
        <v>24500</v>
      </c>
      <c r="E46" s="89">
        <v>24600</v>
      </c>
      <c r="F46" s="109">
        <f t="shared" si="8"/>
        <v>574.69900000000007</v>
      </c>
      <c r="G46" s="89">
        <v>30500</v>
      </c>
      <c r="H46" s="89">
        <v>30600</v>
      </c>
      <c r="I46" s="109">
        <f t="shared" si="7"/>
        <v>868.69900000000007</v>
      </c>
    </row>
    <row r="47" spans="1:10" ht="9.9499999999999993" customHeight="1" x14ac:dyDescent="0.2">
      <c r="A47" s="108">
        <v>18600</v>
      </c>
      <c r="B47" s="89">
        <v>18700</v>
      </c>
      <c r="C47" s="109">
        <f t="shared" si="0"/>
        <v>370.334</v>
      </c>
      <c r="D47" s="89">
        <v>24600</v>
      </c>
      <c r="E47" s="89">
        <v>24700</v>
      </c>
      <c r="F47" s="109">
        <f t="shared" si="8"/>
        <v>579.59900000000016</v>
      </c>
      <c r="G47" s="89">
        <v>30600</v>
      </c>
      <c r="H47" s="89">
        <v>30700</v>
      </c>
      <c r="I47" s="109">
        <f t="shared" si="7"/>
        <v>873.59900000000016</v>
      </c>
    </row>
    <row r="48" spans="1:10" ht="9.9499999999999993" customHeight="1" x14ac:dyDescent="0.2">
      <c r="A48" s="108">
        <v>18700</v>
      </c>
      <c r="B48" s="89">
        <v>18800</v>
      </c>
      <c r="C48" s="109">
        <f t="shared" si="0"/>
        <v>373.73399999999998</v>
      </c>
      <c r="D48" s="89">
        <v>24700</v>
      </c>
      <c r="E48" s="89">
        <v>24800</v>
      </c>
      <c r="F48" s="109">
        <f t="shared" si="8"/>
        <v>584.49900000000002</v>
      </c>
      <c r="G48" s="89">
        <v>30700</v>
      </c>
      <c r="H48" s="89">
        <v>30800</v>
      </c>
      <c r="I48" s="109">
        <f t="shared" si="7"/>
        <v>878.49900000000002</v>
      </c>
    </row>
    <row r="49" spans="1:9" ht="9.9499999999999993" customHeight="1" x14ac:dyDescent="0.2">
      <c r="A49" s="108">
        <v>18800</v>
      </c>
      <c r="B49" s="89">
        <v>18900</v>
      </c>
      <c r="C49" s="109">
        <f t="shared" si="0"/>
        <v>377.13400000000007</v>
      </c>
      <c r="D49" s="89">
        <v>24800</v>
      </c>
      <c r="E49" s="89">
        <v>24900</v>
      </c>
      <c r="F49" s="109">
        <f t="shared" si="8"/>
        <v>589.39900000000011</v>
      </c>
      <c r="G49" s="89">
        <v>30800</v>
      </c>
      <c r="H49" s="89">
        <v>30900</v>
      </c>
      <c r="I49" s="109">
        <f t="shared" si="7"/>
        <v>883.39900000000011</v>
      </c>
    </row>
    <row r="50" spans="1:9" ht="9.9499999999999993" customHeight="1" x14ac:dyDescent="0.2">
      <c r="A50" s="108">
        <v>18900</v>
      </c>
      <c r="B50" s="89">
        <v>19000</v>
      </c>
      <c r="C50" s="109">
        <f t="shared" si="0"/>
        <v>380.53400000000005</v>
      </c>
      <c r="D50" s="89">
        <v>24900</v>
      </c>
      <c r="E50" s="89">
        <v>25000</v>
      </c>
      <c r="F50" s="109">
        <f t="shared" si="8"/>
        <v>594.29899999999998</v>
      </c>
      <c r="G50" s="89">
        <v>30900</v>
      </c>
      <c r="H50" s="89">
        <v>31000</v>
      </c>
      <c r="I50" s="109">
        <f t="shared" si="7"/>
        <v>888.29899999999998</v>
      </c>
    </row>
    <row r="51" spans="1:9" ht="9.9499999999999993" customHeight="1" x14ac:dyDescent="0.2">
      <c r="A51" s="142"/>
      <c r="B51" s="141"/>
      <c r="C51" s="113"/>
      <c r="D51" s="139"/>
      <c r="E51" s="139"/>
      <c r="F51" s="113"/>
      <c r="G51" s="112"/>
      <c r="H51" s="112"/>
      <c r="I51" s="113"/>
    </row>
    <row r="52" spans="1:9" ht="9.9499999999999993" customHeight="1" x14ac:dyDescent="0.2">
      <c r="A52" s="108">
        <v>19000</v>
      </c>
      <c r="B52" s="89">
        <v>19100</v>
      </c>
      <c r="C52" s="109">
        <f t="shared" si="0"/>
        <v>383.93400000000003</v>
      </c>
      <c r="D52" s="89">
        <v>25000</v>
      </c>
      <c r="E52" s="89">
        <v>25100</v>
      </c>
      <c r="F52" s="109">
        <f>(((+D52+E52)/2)*0.049)+$S$12</f>
        <v>599.19900000000007</v>
      </c>
      <c r="G52" s="89">
        <v>31000</v>
      </c>
      <c r="H52" s="89">
        <v>31100</v>
      </c>
      <c r="I52" s="109">
        <f>(((+G52+H52)/2)*0.049)+$S$12</f>
        <v>893.19900000000007</v>
      </c>
    </row>
    <row r="53" spans="1:9" ht="9.9499999999999993" customHeight="1" x14ac:dyDescent="0.2">
      <c r="A53" s="108">
        <v>19100</v>
      </c>
      <c r="B53" s="89">
        <v>19200</v>
      </c>
      <c r="C53" s="109">
        <f t="shared" si="0"/>
        <v>387.334</v>
      </c>
      <c r="D53" s="89">
        <v>25100</v>
      </c>
      <c r="E53" s="89">
        <v>25200</v>
      </c>
      <c r="F53" s="109">
        <f t="shared" ref="F53:F61" si="9">(((+D53+E53)/2)*0.049)+$S$12</f>
        <v>604.09900000000016</v>
      </c>
      <c r="G53" s="89">
        <v>31100</v>
      </c>
      <c r="H53" s="89">
        <v>31200</v>
      </c>
      <c r="I53" s="109">
        <f t="shared" ref="I53:I61" si="10">(((+G53+H53)/2)*0.049)+$S$12</f>
        <v>898.09900000000016</v>
      </c>
    </row>
    <row r="54" spans="1:9" ht="9.9499999999999993" customHeight="1" x14ac:dyDescent="0.2">
      <c r="A54" s="108">
        <v>19200</v>
      </c>
      <c r="B54" s="89">
        <v>19300</v>
      </c>
      <c r="C54" s="109">
        <f t="shared" si="0"/>
        <v>390.73399999999998</v>
      </c>
      <c r="D54" s="89">
        <v>25200</v>
      </c>
      <c r="E54" s="89">
        <v>25300</v>
      </c>
      <c r="F54" s="109">
        <f t="shared" si="9"/>
        <v>608.99900000000002</v>
      </c>
      <c r="G54" s="89">
        <v>31200</v>
      </c>
      <c r="H54" s="89">
        <v>31300</v>
      </c>
      <c r="I54" s="109">
        <f t="shared" si="10"/>
        <v>902.99900000000002</v>
      </c>
    </row>
    <row r="55" spans="1:9" ht="9.9499999999999993" customHeight="1" x14ac:dyDescent="0.2">
      <c r="A55" s="108">
        <v>19300</v>
      </c>
      <c r="B55" s="89">
        <v>19400</v>
      </c>
      <c r="C55" s="109">
        <f t="shared" si="0"/>
        <v>394.13400000000007</v>
      </c>
      <c r="D55" s="89">
        <v>25300</v>
      </c>
      <c r="E55" s="89">
        <v>25400</v>
      </c>
      <c r="F55" s="109">
        <f t="shared" si="9"/>
        <v>613.89900000000011</v>
      </c>
      <c r="G55" s="89">
        <v>31300</v>
      </c>
      <c r="H55" s="89">
        <v>31400</v>
      </c>
      <c r="I55" s="109">
        <f t="shared" si="10"/>
        <v>907.89900000000011</v>
      </c>
    </row>
    <row r="56" spans="1:9" ht="9.9499999999999993" customHeight="1" x14ac:dyDescent="0.2">
      <c r="A56" s="108">
        <v>19400</v>
      </c>
      <c r="B56" s="89">
        <v>19500</v>
      </c>
      <c r="C56" s="109">
        <f t="shared" si="0"/>
        <v>397.53400000000005</v>
      </c>
      <c r="D56" s="89">
        <v>25400</v>
      </c>
      <c r="E56" s="89">
        <v>25500</v>
      </c>
      <c r="F56" s="109">
        <f t="shared" si="9"/>
        <v>618.79899999999998</v>
      </c>
      <c r="G56" s="89">
        <v>31400</v>
      </c>
      <c r="H56" s="89">
        <v>31500</v>
      </c>
      <c r="I56" s="109">
        <f t="shared" si="10"/>
        <v>912.79899999999998</v>
      </c>
    </row>
    <row r="57" spans="1:9" ht="9.9499999999999993" customHeight="1" x14ac:dyDescent="0.2">
      <c r="A57" s="108">
        <v>19500</v>
      </c>
      <c r="B57" s="89">
        <v>19600</v>
      </c>
      <c r="C57" s="109">
        <f t="shared" si="0"/>
        <v>400.93400000000003</v>
      </c>
      <c r="D57" s="89">
        <v>25500</v>
      </c>
      <c r="E57" s="89">
        <v>25600</v>
      </c>
      <c r="F57" s="109">
        <f t="shared" si="9"/>
        <v>623.69900000000007</v>
      </c>
      <c r="G57" s="89">
        <v>31500</v>
      </c>
      <c r="H57" s="89">
        <v>31600</v>
      </c>
      <c r="I57" s="109">
        <f t="shared" si="10"/>
        <v>917.69900000000007</v>
      </c>
    </row>
    <row r="58" spans="1:9" ht="9.9499999999999993" customHeight="1" x14ac:dyDescent="0.2">
      <c r="A58" s="108">
        <v>19600</v>
      </c>
      <c r="B58" s="89">
        <v>19700</v>
      </c>
      <c r="C58" s="109">
        <f t="shared" si="0"/>
        <v>404.334</v>
      </c>
      <c r="D58" s="89">
        <v>25600</v>
      </c>
      <c r="E58" s="89">
        <v>25700</v>
      </c>
      <c r="F58" s="109">
        <f t="shared" si="9"/>
        <v>628.59900000000016</v>
      </c>
      <c r="G58" s="89">
        <v>31600</v>
      </c>
      <c r="H58" s="89">
        <v>31700</v>
      </c>
      <c r="I58" s="109">
        <f t="shared" si="10"/>
        <v>922.59900000000016</v>
      </c>
    </row>
    <row r="59" spans="1:9" ht="9.9499999999999993" customHeight="1" x14ac:dyDescent="0.2">
      <c r="A59" s="108">
        <v>19700</v>
      </c>
      <c r="B59" s="89">
        <v>19800</v>
      </c>
      <c r="C59" s="109">
        <f t="shared" si="0"/>
        <v>407.73399999999998</v>
      </c>
      <c r="D59" s="89">
        <v>25700</v>
      </c>
      <c r="E59" s="89">
        <v>25800</v>
      </c>
      <c r="F59" s="109">
        <f t="shared" si="9"/>
        <v>633.49900000000002</v>
      </c>
      <c r="G59" s="89">
        <v>31700</v>
      </c>
      <c r="H59" s="89">
        <v>31800</v>
      </c>
      <c r="I59" s="109">
        <f t="shared" si="10"/>
        <v>927.49900000000002</v>
      </c>
    </row>
    <row r="60" spans="1:9" ht="9.9499999999999993" customHeight="1" x14ac:dyDescent="0.2">
      <c r="A60" s="108">
        <v>19800</v>
      </c>
      <c r="B60" s="89">
        <v>19900</v>
      </c>
      <c r="C60" s="109">
        <f t="shared" si="0"/>
        <v>411.13400000000007</v>
      </c>
      <c r="D60" s="89">
        <v>25800</v>
      </c>
      <c r="E60" s="89">
        <v>25900</v>
      </c>
      <c r="F60" s="109">
        <f t="shared" si="9"/>
        <v>638.39900000000011</v>
      </c>
      <c r="G60" s="89">
        <v>31800</v>
      </c>
      <c r="H60" s="89">
        <v>31900</v>
      </c>
      <c r="I60" s="109">
        <f t="shared" si="10"/>
        <v>932.39900000000011</v>
      </c>
    </row>
    <row r="61" spans="1:9" ht="9.9499999999999993" customHeight="1" x14ac:dyDescent="0.2">
      <c r="A61" s="108">
        <v>19900</v>
      </c>
      <c r="B61" s="89">
        <v>20000</v>
      </c>
      <c r="C61" s="109">
        <f t="shared" si="0"/>
        <v>414.53400000000005</v>
      </c>
      <c r="D61" s="89">
        <v>25900</v>
      </c>
      <c r="E61" s="89">
        <v>26000</v>
      </c>
      <c r="F61" s="109">
        <f t="shared" si="9"/>
        <v>643.29899999999998</v>
      </c>
      <c r="G61" s="89">
        <v>31900</v>
      </c>
      <c r="H61" s="89">
        <v>32000</v>
      </c>
      <c r="I61" s="109">
        <f t="shared" si="10"/>
        <v>937.29899999999998</v>
      </c>
    </row>
    <row r="62" spans="1:9" ht="9.9499999999999993" customHeight="1" x14ac:dyDescent="0.2">
      <c r="A62" s="138"/>
      <c r="B62" s="139"/>
      <c r="C62" s="113"/>
      <c r="D62" s="112"/>
      <c r="E62" s="112"/>
      <c r="F62" s="113"/>
      <c r="G62" s="112"/>
      <c r="H62" s="112"/>
      <c r="I62" s="113"/>
    </row>
    <row r="63" spans="1:9" ht="9.9499999999999993" customHeight="1" x14ac:dyDescent="0.2">
      <c r="A63" s="108">
        <v>20000</v>
      </c>
      <c r="B63" s="89">
        <v>20100</v>
      </c>
      <c r="C63" s="109">
        <f t="shared" si="0"/>
        <v>417.93400000000003</v>
      </c>
      <c r="D63" s="159">
        <v>26000</v>
      </c>
      <c r="E63" s="160">
        <v>26100</v>
      </c>
      <c r="F63" s="161">
        <f>(((+D63+E63)/2)*0.049)+$S$12</f>
        <v>648.19900000000007</v>
      </c>
      <c r="G63" s="159">
        <v>32000</v>
      </c>
      <c r="H63" s="160">
        <v>32100</v>
      </c>
      <c r="I63" s="161">
        <f>(((+G63+H63)/2)*0.049)+$S$12</f>
        <v>942.19900000000007</v>
      </c>
    </row>
    <row r="64" spans="1:9" ht="9.9499999999999993" customHeight="1" x14ac:dyDescent="0.2">
      <c r="A64" s="108">
        <v>20100</v>
      </c>
      <c r="B64" s="89">
        <v>20200</v>
      </c>
      <c r="C64" s="109">
        <f t="shared" si="0"/>
        <v>421.334</v>
      </c>
      <c r="D64" s="162">
        <v>26100</v>
      </c>
      <c r="E64" s="89">
        <v>26200</v>
      </c>
      <c r="F64" s="109">
        <f t="shared" ref="F64:F72" si="11">(((+D64+E64)/2)*0.049)+$S$12</f>
        <v>653.09900000000016</v>
      </c>
      <c r="G64" s="162">
        <v>32100</v>
      </c>
      <c r="H64" s="89">
        <v>32200</v>
      </c>
      <c r="I64" s="109">
        <f t="shared" ref="I64:I72" si="12">(((+G64+H64)/2)*0.049)+$S$12</f>
        <v>947.09900000000016</v>
      </c>
    </row>
    <row r="65" spans="1:9" ht="9.9499999999999993" customHeight="1" x14ac:dyDescent="0.2">
      <c r="A65" s="108">
        <v>20200</v>
      </c>
      <c r="B65" s="89">
        <v>20300</v>
      </c>
      <c r="C65" s="109">
        <f t="shared" si="0"/>
        <v>424.73399999999998</v>
      </c>
      <c r="D65" s="162">
        <v>26200</v>
      </c>
      <c r="E65" s="89">
        <v>26300</v>
      </c>
      <c r="F65" s="109">
        <f t="shared" si="11"/>
        <v>657.99900000000002</v>
      </c>
      <c r="G65" s="162">
        <v>32200</v>
      </c>
      <c r="H65" s="89">
        <v>32300</v>
      </c>
      <c r="I65" s="109">
        <f t="shared" si="12"/>
        <v>951.99900000000002</v>
      </c>
    </row>
    <row r="66" spans="1:9" ht="9.9499999999999993" customHeight="1" x14ac:dyDescent="0.2">
      <c r="A66" s="108">
        <v>20300</v>
      </c>
      <c r="B66" s="89">
        <v>20400</v>
      </c>
      <c r="C66" s="109">
        <f t="shared" si="0"/>
        <v>428.13400000000007</v>
      </c>
      <c r="D66" s="162">
        <v>26300</v>
      </c>
      <c r="E66" s="89">
        <v>26400</v>
      </c>
      <c r="F66" s="109">
        <f t="shared" si="11"/>
        <v>662.89900000000011</v>
      </c>
      <c r="G66" s="162">
        <v>32300</v>
      </c>
      <c r="H66" s="89">
        <v>32400</v>
      </c>
      <c r="I66" s="109">
        <f t="shared" si="12"/>
        <v>956.89900000000011</v>
      </c>
    </row>
    <row r="67" spans="1:9" ht="9.9499999999999993" customHeight="1" x14ac:dyDescent="0.2">
      <c r="A67" s="108">
        <v>20400</v>
      </c>
      <c r="B67" s="89">
        <v>20500</v>
      </c>
      <c r="C67" s="109">
        <f t="shared" si="0"/>
        <v>431.53400000000005</v>
      </c>
      <c r="D67" s="162">
        <v>26400</v>
      </c>
      <c r="E67" s="89">
        <v>26500</v>
      </c>
      <c r="F67" s="109">
        <f t="shared" si="11"/>
        <v>667.79899999999998</v>
      </c>
      <c r="G67" s="162">
        <v>32400</v>
      </c>
      <c r="H67" s="89">
        <v>32500</v>
      </c>
      <c r="I67" s="109">
        <f t="shared" si="12"/>
        <v>961.79899999999998</v>
      </c>
    </row>
    <row r="68" spans="1:9" ht="9.9499999999999993" customHeight="1" x14ac:dyDescent="0.2">
      <c r="A68" s="108">
        <v>20500</v>
      </c>
      <c r="B68" s="89">
        <v>20600</v>
      </c>
      <c r="C68" s="109">
        <f t="shared" si="0"/>
        <v>434.93400000000003</v>
      </c>
      <c r="D68" s="162">
        <v>26500</v>
      </c>
      <c r="E68" s="89">
        <v>26600</v>
      </c>
      <c r="F68" s="109">
        <f t="shared" si="11"/>
        <v>672.69900000000007</v>
      </c>
      <c r="G68" s="162">
        <v>32500</v>
      </c>
      <c r="H68" s="89">
        <v>32600</v>
      </c>
      <c r="I68" s="109">
        <f t="shared" si="12"/>
        <v>966.69900000000007</v>
      </c>
    </row>
    <row r="69" spans="1:9" ht="9.9499999999999993" customHeight="1" x14ac:dyDescent="0.2">
      <c r="A69" s="108">
        <v>20600</v>
      </c>
      <c r="B69" s="89">
        <v>20700</v>
      </c>
      <c r="C69" s="109">
        <f t="shared" si="0"/>
        <v>438.334</v>
      </c>
      <c r="D69" s="162">
        <v>26600</v>
      </c>
      <c r="E69" s="89">
        <v>26700</v>
      </c>
      <c r="F69" s="109">
        <f t="shared" si="11"/>
        <v>677.59900000000016</v>
      </c>
      <c r="G69" s="162">
        <v>32600</v>
      </c>
      <c r="H69" s="89">
        <v>32700</v>
      </c>
      <c r="I69" s="109">
        <f t="shared" si="12"/>
        <v>971.59900000000016</v>
      </c>
    </row>
    <row r="70" spans="1:9" ht="9.9499999999999993" customHeight="1" x14ac:dyDescent="0.2">
      <c r="A70" s="108">
        <v>20700</v>
      </c>
      <c r="B70" s="89">
        <v>20800</v>
      </c>
      <c r="C70" s="109">
        <f t="shared" si="0"/>
        <v>441.73399999999998</v>
      </c>
      <c r="D70" s="162">
        <v>26700</v>
      </c>
      <c r="E70" s="89">
        <v>26800</v>
      </c>
      <c r="F70" s="109">
        <f t="shared" si="11"/>
        <v>682.49900000000002</v>
      </c>
      <c r="G70" s="162">
        <v>32700</v>
      </c>
      <c r="H70" s="89">
        <v>32800</v>
      </c>
      <c r="I70" s="109">
        <f t="shared" si="12"/>
        <v>976.49900000000002</v>
      </c>
    </row>
    <row r="71" spans="1:9" ht="9.9499999999999993" customHeight="1" x14ac:dyDescent="0.2">
      <c r="A71" s="108">
        <v>20800</v>
      </c>
      <c r="B71" s="89">
        <v>20900</v>
      </c>
      <c r="C71" s="109">
        <f t="shared" si="0"/>
        <v>445.13400000000007</v>
      </c>
      <c r="D71" s="162">
        <v>26800</v>
      </c>
      <c r="E71" s="89">
        <v>26900</v>
      </c>
      <c r="F71" s="109">
        <f t="shared" si="11"/>
        <v>687.39900000000011</v>
      </c>
      <c r="G71" s="162">
        <v>32800</v>
      </c>
      <c r="H71" s="89">
        <v>32900</v>
      </c>
      <c r="I71" s="109">
        <f t="shared" si="12"/>
        <v>981.39900000000011</v>
      </c>
    </row>
    <row r="72" spans="1:9" ht="9.9499999999999993" customHeight="1" x14ac:dyDescent="0.2">
      <c r="A72" s="114">
        <v>20900</v>
      </c>
      <c r="B72" s="143">
        <v>21000</v>
      </c>
      <c r="C72" s="144">
        <f t="shared" si="0"/>
        <v>448.53400000000005</v>
      </c>
      <c r="D72" s="163">
        <v>26900</v>
      </c>
      <c r="E72" s="143">
        <v>27000</v>
      </c>
      <c r="F72" s="144">
        <f t="shared" si="11"/>
        <v>692.29899999999998</v>
      </c>
      <c r="G72" s="163">
        <v>32900</v>
      </c>
      <c r="H72" s="143">
        <v>33000</v>
      </c>
      <c r="I72" s="144">
        <f t="shared" si="12"/>
        <v>986.29899999999998</v>
      </c>
    </row>
    <row r="73" spans="1:9" ht="9.9499999999999993" customHeight="1" x14ac:dyDescent="0.2"/>
    <row r="74" spans="1:9" ht="9.9499999999999993" customHeight="1" x14ac:dyDescent="0.2"/>
    <row r="75" spans="1:9" ht="9.9499999999999993" customHeight="1" x14ac:dyDescent="0.2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7"/>
  <sheetViews>
    <sheetView zoomScaleNormal="100" workbookViewId="0">
      <selection activeCell="I8" sqref="I8:I72"/>
    </sheetView>
  </sheetViews>
  <sheetFormatPr defaultRowHeight="12.75" x14ac:dyDescent="0.2"/>
  <sheetData>
    <row r="1" spans="1:19" ht="9.9499999999999993" customHeight="1" x14ac:dyDescent="0.2">
      <c r="A1" s="8" t="s">
        <v>6</v>
      </c>
      <c r="B1" s="15"/>
      <c r="C1" s="16"/>
      <c r="D1" s="10" t="s">
        <v>6</v>
      </c>
      <c r="E1" s="15"/>
      <c r="F1" s="148"/>
      <c r="G1" s="8" t="s">
        <v>6</v>
      </c>
      <c r="H1" s="15"/>
      <c r="I1" s="17"/>
    </row>
    <row r="2" spans="1:19" ht="9.9499999999999993" customHeight="1" x14ac:dyDescent="0.2">
      <c r="A2" s="9" t="s">
        <v>7</v>
      </c>
      <c r="B2" s="18"/>
      <c r="C2" s="19"/>
      <c r="D2" s="11" t="s">
        <v>7</v>
      </c>
      <c r="E2" s="18"/>
      <c r="F2" s="149"/>
      <c r="G2" s="9" t="s">
        <v>7</v>
      </c>
      <c r="H2" s="18"/>
      <c r="I2" s="4"/>
    </row>
    <row r="3" spans="1:19" ht="9.9499999999999993" customHeight="1" x14ac:dyDescent="0.2">
      <c r="A3" s="20"/>
      <c r="B3" s="21"/>
      <c r="C3" s="4"/>
      <c r="D3" s="152"/>
      <c r="E3" s="21"/>
      <c r="F3" s="149"/>
      <c r="G3" s="20"/>
      <c r="H3" s="21"/>
      <c r="I3" s="4"/>
    </row>
    <row r="4" spans="1:19" ht="9.9499999999999993" customHeight="1" thickBot="1" x14ac:dyDescent="0.25">
      <c r="A4" s="12" t="s">
        <v>0</v>
      </c>
      <c r="B4" s="13" t="s">
        <v>2</v>
      </c>
      <c r="C4" s="14" t="s">
        <v>4</v>
      </c>
      <c r="D4" s="150" t="s">
        <v>0</v>
      </c>
      <c r="E4" s="13" t="s">
        <v>2</v>
      </c>
      <c r="F4" s="150" t="s">
        <v>4</v>
      </c>
      <c r="G4" s="12" t="s">
        <v>0</v>
      </c>
      <c r="H4" s="13" t="s">
        <v>2</v>
      </c>
      <c r="I4" s="14" t="s">
        <v>4</v>
      </c>
    </row>
    <row r="5" spans="1:19" ht="9.9499999999999993" customHeight="1" thickTop="1" x14ac:dyDescent="0.2">
      <c r="A5" s="12" t="s">
        <v>1</v>
      </c>
      <c r="B5" s="13" t="s">
        <v>3</v>
      </c>
      <c r="C5" s="14" t="s">
        <v>5</v>
      </c>
      <c r="D5" s="150" t="s">
        <v>1</v>
      </c>
      <c r="E5" s="13" t="s">
        <v>3</v>
      </c>
      <c r="F5" s="150" t="s">
        <v>5</v>
      </c>
      <c r="G5" s="12" t="s">
        <v>1</v>
      </c>
      <c r="H5" s="13" t="s">
        <v>3</v>
      </c>
      <c r="I5" s="14" t="s">
        <v>5</v>
      </c>
      <c r="K5" s="79"/>
      <c r="L5" s="80"/>
      <c r="M5" s="80"/>
      <c r="N5" s="80"/>
      <c r="O5" s="80"/>
      <c r="P5" s="80"/>
      <c r="Q5" s="80"/>
      <c r="R5" s="80"/>
      <c r="S5" s="81"/>
    </row>
    <row r="6" spans="1:19" ht="9.9499999999999993" customHeight="1" x14ac:dyDescent="0.2">
      <c r="A6" s="3"/>
      <c r="B6" s="18"/>
      <c r="C6" s="4"/>
      <c r="D6" s="149"/>
      <c r="E6" s="18"/>
      <c r="F6" s="149"/>
      <c r="G6" s="3"/>
      <c r="H6" s="18"/>
      <c r="I6" s="4"/>
      <c r="K6" s="88" t="s">
        <v>27</v>
      </c>
      <c r="L6" s="76"/>
      <c r="M6" s="76"/>
      <c r="N6" s="76"/>
      <c r="O6" s="76"/>
      <c r="P6" s="76"/>
      <c r="Q6" s="76"/>
      <c r="R6" s="76"/>
      <c r="S6" s="77"/>
    </row>
    <row r="7" spans="1:19" ht="9.9499999999999993" customHeight="1" x14ac:dyDescent="0.2">
      <c r="A7" s="27"/>
      <c r="B7" s="28"/>
      <c r="C7" s="29"/>
      <c r="D7" s="31"/>
      <c r="E7" s="31"/>
      <c r="F7" s="28"/>
      <c r="G7" s="5"/>
      <c r="H7" s="6"/>
      <c r="I7" s="7"/>
      <c r="K7" s="82" t="s">
        <v>8</v>
      </c>
      <c r="L7" s="83" t="s">
        <v>9</v>
      </c>
      <c r="M7" s="84" t="s">
        <v>11</v>
      </c>
      <c r="N7" s="85" t="s">
        <v>10</v>
      </c>
      <c r="O7" s="86"/>
      <c r="P7" s="86"/>
      <c r="Q7" s="86"/>
      <c r="R7" s="86"/>
      <c r="S7" s="87"/>
    </row>
    <row r="8" spans="1:19" ht="9.9499999999999993" customHeight="1" x14ac:dyDescent="0.2">
      <c r="A8" s="24">
        <v>33000</v>
      </c>
      <c r="B8" s="25">
        <v>33100</v>
      </c>
      <c r="C8" s="26">
        <f>(((+A8+B8)/2)*0.049)+$S$12</f>
        <v>991.19900000000007</v>
      </c>
      <c r="D8" s="25">
        <v>39000</v>
      </c>
      <c r="E8" s="25">
        <v>39100</v>
      </c>
      <c r="F8" s="26">
        <f>(((+D8+E8)/2)*0.049)+$S$12</f>
        <v>1285.1990000000001</v>
      </c>
      <c r="G8" s="24">
        <v>45000</v>
      </c>
      <c r="H8" s="25">
        <v>45100</v>
      </c>
      <c r="I8" s="26">
        <f>(((+G8+H8)/2)*0.049)+$S$12</f>
        <v>1579.1990000000003</v>
      </c>
      <c r="K8" s="66">
        <v>0</v>
      </c>
      <c r="L8" s="67">
        <v>5099</v>
      </c>
      <c r="M8" s="147">
        <v>0</v>
      </c>
      <c r="N8" s="43"/>
      <c r="O8" s="39"/>
      <c r="P8" s="39"/>
      <c r="Q8" s="39"/>
      <c r="R8" s="54"/>
      <c r="S8" s="75"/>
    </row>
    <row r="9" spans="1:19" ht="9.9499999999999993" customHeight="1" x14ac:dyDescent="0.2">
      <c r="A9" s="24">
        <v>33100</v>
      </c>
      <c r="B9" s="25">
        <v>33200</v>
      </c>
      <c r="C9" s="26">
        <f t="shared" ref="C9:C17" si="0">(((+A9+B9)/2)*0.049)+$S$12</f>
        <v>996.09900000000016</v>
      </c>
      <c r="D9" s="25">
        <v>39100</v>
      </c>
      <c r="E9" s="25">
        <v>39200</v>
      </c>
      <c r="F9" s="26">
        <f t="shared" ref="F9:F17" si="1">(((+D9+E9)/2)*0.049)+$S$12</f>
        <v>1290.0990000000002</v>
      </c>
      <c r="G9" s="24">
        <v>45100</v>
      </c>
      <c r="H9" s="25">
        <v>45200</v>
      </c>
      <c r="I9" s="26">
        <f t="shared" ref="I9:I72" si="2">(((+G9+H9)/2)*0.049)+$S$12</f>
        <v>1584.0989999999999</v>
      </c>
      <c r="K9" s="66">
        <v>5100</v>
      </c>
      <c r="L9" s="67">
        <v>10299</v>
      </c>
      <c r="M9" s="74">
        <v>0.02</v>
      </c>
      <c r="N9" s="44">
        <f>-(L8*(M9-M8))</f>
        <v>-101.98</v>
      </c>
      <c r="O9" s="39"/>
      <c r="P9" s="39"/>
      <c r="Q9" s="39"/>
      <c r="R9" s="38"/>
      <c r="S9" s="90">
        <f t="shared" ref="S9:S11" si="3">SUM(N9:R9)</f>
        <v>-101.98</v>
      </c>
    </row>
    <row r="10" spans="1:19" ht="9.9499999999999993" customHeight="1" x14ac:dyDescent="0.2">
      <c r="A10" s="24">
        <v>33200</v>
      </c>
      <c r="B10" s="25">
        <v>33300</v>
      </c>
      <c r="C10" s="26">
        <f t="shared" si="0"/>
        <v>1000.999</v>
      </c>
      <c r="D10" s="25">
        <v>39200</v>
      </c>
      <c r="E10" s="25">
        <v>39300</v>
      </c>
      <c r="F10" s="26">
        <f t="shared" si="1"/>
        <v>1294.999</v>
      </c>
      <c r="G10" s="24">
        <v>45200</v>
      </c>
      <c r="H10" s="25">
        <v>45300</v>
      </c>
      <c r="I10" s="26">
        <f t="shared" si="2"/>
        <v>1588.999</v>
      </c>
      <c r="K10" s="66">
        <v>10300</v>
      </c>
      <c r="L10" s="67">
        <v>14699</v>
      </c>
      <c r="M10" s="74">
        <v>0.03</v>
      </c>
      <c r="N10" s="44">
        <f>+N9</f>
        <v>-101.98</v>
      </c>
      <c r="O10" s="40">
        <f>-(L9*(M10-M9))</f>
        <v>-102.98999999999998</v>
      </c>
      <c r="P10" s="2"/>
      <c r="Q10" s="39"/>
      <c r="R10" s="38"/>
      <c r="S10" s="90">
        <f t="shared" si="3"/>
        <v>-204.96999999999997</v>
      </c>
    </row>
    <row r="11" spans="1:19" ht="9.9499999999999993" customHeight="1" x14ac:dyDescent="0.2">
      <c r="A11" s="24">
        <v>33300</v>
      </c>
      <c r="B11" s="25">
        <v>33400</v>
      </c>
      <c r="C11" s="26">
        <f t="shared" si="0"/>
        <v>1005.8990000000001</v>
      </c>
      <c r="D11" s="25">
        <v>39300</v>
      </c>
      <c r="E11" s="25">
        <v>39400</v>
      </c>
      <c r="F11" s="26">
        <f t="shared" si="1"/>
        <v>1299.8990000000001</v>
      </c>
      <c r="G11" s="24">
        <v>45300</v>
      </c>
      <c r="H11" s="25">
        <v>45400</v>
      </c>
      <c r="I11" s="26">
        <f t="shared" si="2"/>
        <v>1593.8990000000001</v>
      </c>
      <c r="K11" s="66">
        <v>14700</v>
      </c>
      <c r="L11" s="67">
        <v>24299</v>
      </c>
      <c r="M11" s="74">
        <v>3.4000000000000002E-2</v>
      </c>
      <c r="N11" s="44">
        <f>+N10</f>
        <v>-101.98</v>
      </c>
      <c r="O11" s="40">
        <f>+O10</f>
        <v>-102.98999999999998</v>
      </c>
      <c r="P11" s="40">
        <f>-(L10*(M11-M10))</f>
        <v>-58.796000000000049</v>
      </c>
      <c r="Q11" s="39"/>
      <c r="R11" s="38"/>
      <c r="S11" s="90">
        <f t="shared" si="3"/>
        <v>-263.76600000000002</v>
      </c>
    </row>
    <row r="12" spans="1:19" ht="9.9499999999999993" customHeight="1" x14ac:dyDescent="0.2">
      <c r="A12" s="24">
        <v>33400</v>
      </c>
      <c r="B12" s="25">
        <v>33500</v>
      </c>
      <c r="C12" s="26">
        <f t="shared" si="0"/>
        <v>1010.799</v>
      </c>
      <c r="D12" s="25">
        <v>39400</v>
      </c>
      <c r="E12" s="25">
        <v>39500</v>
      </c>
      <c r="F12" s="26">
        <f t="shared" si="1"/>
        <v>1304.7990000000002</v>
      </c>
      <c r="G12" s="24">
        <v>45400</v>
      </c>
      <c r="H12" s="25">
        <v>45500</v>
      </c>
      <c r="I12" s="26">
        <f t="shared" si="2"/>
        <v>1598.7990000000002</v>
      </c>
      <c r="K12" s="66">
        <v>24300</v>
      </c>
      <c r="L12" s="67">
        <v>87000</v>
      </c>
      <c r="M12" s="74">
        <v>4.9000000000000002E-2</v>
      </c>
      <c r="N12" s="44">
        <f>+N11</f>
        <v>-101.98</v>
      </c>
      <c r="O12" s="40">
        <f>+O11</f>
        <v>-102.98999999999998</v>
      </c>
      <c r="P12" s="40">
        <f>+P11</f>
        <v>-58.796000000000049</v>
      </c>
      <c r="Q12" s="40">
        <f>-(L11*(M12-M11))</f>
        <v>-364.48500000000001</v>
      </c>
      <c r="R12" s="38"/>
      <c r="S12" s="90">
        <f>SUM(N12:R12)</f>
        <v>-628.25099999999998</v>
      </c>
    </row>
    <row r="13" spans="1:19" ht="9.9499999999999993" customHeight="1" thickBot="1" x14ac:dyDescent="0.25">
      <c r="A13" s="24">
        <v>33500</v>
      </c>
      <c r="B13" s="25">
        <v>33600</v>
      </c>
      <c r="C13" s="26">
        <f t="shared" si="0"/>
        <v>1015.6990000000001</v>
      </c>
      <c r="D13" s="25">
        <v>39500</v>
      </c>
      <c r="E13" s="25">
        <v>39600</v>
      </c>
      <c r="F13" s="26">
        <f t="shared" si="1"/>
        <v>1309.6990000000001</v>
      </c>
      <c r="G13" s="24">
        <v>45500</v>
      </c>
      <c r="H13" s="25">
        <v>45600</v>
      </c>
      <c r="I13" s="26">
        <f t="shared" si="2"/>
        <v>1603.6990000000003</v>
      </c>
      <c r="K13" s="41" t="s">
        <v>29</v>
      </c>
      <c r="L13" s="42"/>
      <c r="M13" s="42"/>
      <c r="N13" s="42"/>
      <c r="O13" s="42"/>
      <c r="P13" s="42"/>
      <c r="Q13" s="42"/>
      <c r="R13" s="42"/>
      <c r="S13" s="53"/>
    </row>
    <row r="14" spans="1:19" ht="9.9499999999999993" customHeight="1" thickTop="1" x14ac:dyDescent="0.2">
      <c r="A14" s="24">
        <v>33600</v>
      </c>
      <c r="B14" s="25">
        <v>33700</v>
      </c>
      <c r="C14" s="26">
        <f t="shared" si="0"/>
        <v>1020.5990000000002</v>
      </c>
      <c r="D14" s="25">
        <v>39600</v>
      </c>
      <c r="E14" s="25">
        <v>39700</v>
      </c>
      <c r="F14" s="26">
        <f t="shared" si="1"/>
        <v>1314.5990000000002</v>
      </c>
      <c r="G14" s="24">
        <v>45600</v>
      </c>
      <c r="H14" s="25">
        <v>45700</v>
      </c>
      <c r="I14" s="26">
        <f t="shared" si="2"/>
        <v>1608.5989999999999</v>
      </c>
    </row>
    <row r="15" spans="1:19" ht="9.9499999999999993" customHeight="1" thickBot="1" x14ac:dyDescent="0.25">
      <c r="A15" s="24">
        <v>33700</v>
      </c>
      <c r="B15" s="25">
        <v>33800</v>
      </c>
      <c r="C15" s="26">
        <f t="shared" si="0"/>
        <v>1025.499</v>
      </c>
      <c r="D15" s="25">
        <v>39700</v>
      </c>
      <c r="E15" s="25">
        <v>39800</v>
      </c>
      <c r="F15" s="26">
        <f t="shared" si="1"/>
        <v>1319.499</v>
      </c>
      <c r="G15" s="24">
        <v>45700</v>
      </c>
      <c r="H15" s="25">
        <v>45800</v>
      </c>
      <c r="I15" s="26">
        <f t="shared" si="2"/>
        <v>1613.499</v>
      </c>
    </row>
    <row r="16" spans="1:19" ht="9.9499999999999993" customHeight="1" thickTop="1" x14ac:dyDescent="0.2">
      <c r="A16" s="24">
        <v>33800</v>
      </c>
      <c r="B16" s="25">
        <v>33900</v>
      </c>
      <c r="C16" s="26">
        <f t="shared" si="0"/>
        <v>1030.3990000000001</v>
      </c>
      <c r="D16" s="25">
        <v>39800</v>
      </c>
      <c r="E16" s="25">
        <v>39900</v>
      </c>
      <c r="F16" s="26">
        <f t="shared" si="1"/>
        <v>1324.3990000000001</v>
      </c>
      <c r="G16" s="24">
        <v>45800</v>
      </c>
      <c r="H16" s="25">
        <v>45900</v>
      </c>
      <c r="I16" s="26">
        <f t="shared" si="2"/>
        <v>1618.3990000000001</v>
      </c>
      <c r="K16" s="79"/>
      <c r="L16" s="80"/>
      <c r="M16" s="80"/>
      <c r="N16" s="80"/>
      <c r="O16" s="80"/>
      <c r="P16" s="80"/>
      <c r="Q16" s="80"/>
      <c r="R16" s="80"/>
      <c r="S16" s="81"/>
    </row>
    <row r="17" spans="1:19" ht="9.9499999999999993" customHeight="1" x14ac:dyDescent="0.2">
      <c r="A17" s="24">
        <v>33900</v>
      </c>
      <c r="B17" s="25">
        <v>34000</v>
      </c>
      <c r="C17" s="26">
        <f t="shared" si="0"/>
        <v>1035.299</v>
      </c>
      <c r="D17" s="25">
        <v>39900</v>
      </c>
      <c r="E17" s="25">
        <v>40000</v>
      </c>
      <c r="F17" s="26">
        <f t="shared" si="1"/>
        <v>1329.2990000000002</v>
      </c>
      <c r="G17" s="36">
        <v>45900</v>
      </c>
      <c r="H17" s="37">
        <v>46000</v>
      </c>
      <c r="I17" s="26">
        <f t="shared" si="2"/>
        <v>1623.2990000000002</v>
      </c>
      <c r="K17" s="88" t="s">
        <v>28</v>
      </c>
      <c r="L17" s="76"/>
      <c r="M17" s="76"/>
      <c r="N17" s="76"/>
      <c r="O17" s="76"/>
      <c r="P17" s="76"/>
      <c r="Q17" s="76"/>
      <c r="R17" s="76"/>
      <c r="S17" s="77"/>
    </row>
    <row r="18" spans="1:19" ht="9.9499999999999993" customHeight="1" x14ac:dyDescent="0.2">
      <c r="A18" s="30"/>
      <c r="B18" s="31"/>
      <c r="C18" s="29"/>
      <c r="D18" s="6"/>
      <c r="E18" s="6"/>
      <c r="F18" s="29"/>
      <c r="G18" s="34"/>
      <c r="H18" s="35"/>
      <c r="I18" s="29"/>
      <c r="K18" s="82" t="s">
        <v>8</v>
      </c>
      <c r="L18" s="83" t="s">
        <v>9</v>
      </c>
      <c r="M18" s="84" t="s">
        <v>11</v>
      </c>
      <c r="N18" s="85" t="s">
        <v>10</v>
      </c>
      <c r="O18" s="86"/>
      <c r="P18" s="86"/>
      <c r="Q18" s="86"/>
      <c r="R18" s="86"/>
      <c r="S18" s="87"/>
    </row>
    <row r="19" spans="1:19" ht="9.9499999999999993" customHeight="1" x14ac:dyDescent="0.2">
      <c r="A19" s="24">
        <v>34000</v>
      </c>
      <c r="B19" s="25">
        <v>34100</v>
      </c>
      <c r="C19" s="26">
        <f>(((+A19+B19)/2)*0.049)+$S$12</f>
        <v>1040.1990000000001</v>
      </c>
      <c r="D19" s="25">
        <v>40000</v>
      </c>
      <c r="E19" s="25">
        <v>40100</v>
      </c>
      <c r="F19" s="26">
        <f>(((+D19+E19)/2)*0.049)+$S$12</f>
        <v>1334.1990000000001</v>
      </c>
      <c r="G19" s="24">
        <v>46000</v>
      </c>
      <c r="H19" s="25">
        <v>46100</v>
      </c>
      <c r="I19" s="26">
        <f t="shared" si="2"/>
        <v>1628.1990000000003</v>
      </c>
      <c r="K19" s="66">
        <v>0</v>
      </c>
      <c r="L19" s="67">
        <v>4400</v>
      </c>
      <c r="M19" s="74">
        <v>0.02</v>
      </c>
      <c r="N19" s="43"/>
      <c r="O19" s="39"/>
      <c r="P19" s="39"/>
      <c r="Q19" s="39"/>
      <c r="R19" s="54"/>
      <c r="S19" s="75"/>
    </row>
    <row r="20" spans="1:19" ht="9.9499999999999993" customHeight="1" x14ac:dyDescent="0.2">
      <c r="A20" s="24">
        <v>34100</v>
      </c>
      <c r="B20" s="25">
        <v>34200</v>
      </c>
      <c r="C20" s="26">
        <f t="shared" ref="C20:C28" si="4">(((+A20+B20)/2)*0.049)+$S$12</f>
        <v>1045.0990000000002</v>
      </c>
      <c r="D20" s="25">
        <v>40100</v>
      </c>
      <c r="E20" s="25">
        <v>40200</v>
      </c>
      <c r="F20" s="26">
        <f t="shared" ref="F20:F28" si="5">(((+D20+E20)/2)*0.049)+$S$12</f>
        <v>1339.0990000000002</v>
      </c>
      <c r="G20" s="24">
        <v>46100</v>
      </c>
      <c r="H20" s="25">
        <v>46200</v>
      </c>
      <c r="I20" s="26">
        <f t="shared" si="2"/>
        <v>1633.0989999999999</v>
      </c>
      <c r="K20" s="66">
        <v>4401</v>
      </c>
      <c r="L20" s="67">
        <v>8800</v>
      </c>
      <c r="M20" s="74">
        <v>0.04</v>
      </c>
      <c r="N20" s="44">
        <f>-(L19*(M20-M19))</f>
        <v>-88</v>
      </c>
      <c r="O20" s="39"/>
      <c r="P20" s="39"/>
      <c r="Q20" s="39"/>
      <c r="R20" s="38"/>
      <c r="S20" s="90">
        <f t="shared" ref="S20:S21" si="6">SUM(N20:R20)</f>
        <v>-88</v>
      </c>
    </row>
    <row r="21" spans="1:19" ht="9.9499999999999993" customHeight="1" x14ac:dyDescent="0.2">
      <c r="A21" s="24">
        <v>34200</v>
      </c>
      <c r="B21" s="25">
        <v>34300</v>
      </c>
      <c r="C21" s="26">
        <f t="shared" si="4"/>
        <v>1049.999</v>
      </c>
      <c r="D21" s="25">
        <v>40200</v>
      </c>
      <c r="E21" s="25">
        <v>40300</v>
      </c>
      <c r="F21" s="26">
        <f t="shared" si="5"/>
        <v>1343.999</v>
      </c>
      <c r="G21" s="24">
        <v>46200</v>
      </c>
      <c r="H21" s="25">
        <v>46300</v>
      </c>
      <c r="I21" s="26">
        <f t="shared" si="2"/>
        <v>1637.999</v>
      </c>
      <c r="K21" s="66">
        <v>8801</v>
      </c>
      <c r="L21" s="67" t="s">
        <v>26</v>
      </c>
      <c r="M21" s="74">
        <v>4.9000000000000002E-2</v>
      </c>
      <c r="N21" s="44">
        <f>+N20</f>
        <v>-88</v>
      </c>
      <c r="O21" s="40">
        <f>-(L20*(M21-M20))</f>
        <v>-79.2</v>
      </c>
      <c r="P21" s="2"/>
      <c r="Q21" s="39"/>
      <c r="R21" s="38"/>
      <c r="S21" s="90">
        <f t="shared" si="6"/>
        <v>-167.2</v>
      </c>
    </row>
    <row r="22" spans="1:19" ht="9.9499999999999993" customHeight="1" thickBot="1" x14ac:dyDescent="0.25">
      <c r="A22" s="24">
        <v>34300</v>
      </c>
      <c r="B22" s="25">
        <v>34400</v>
      </c>
      <c r="C22" s="26">
        <f t="shared" si="4"/>
        <v>1054.8990000000001</v>
      </c>
      <c r="D22" s="25">
        <v>40300</v>
      </c>
      <c r="E22" s="25">
        <v>40400</v>
      </c>
      <c r="F22" s="26">
        <f t="shared" si="5"/>
        <v>1348.8990000000001</v>
      </c>
      <c r="G22" s="24">
        <v>46300</v>
      </c>
      <c r="H22" s="25">
        <v>46400</v>
      </c>
      <c r="I22" s="26">
        <f t="shared" si="2"/>
        <v>1642.8990000000001</v>
      </c>
      <c r="K22" s="41" t="s">
        <v>29</v>
      </c>
      <c r="L22" s="42"/>
      <c r="M22" s="42"/>
      <c r="N22" s="42"/>
      <c r="O22" s="42"/>
      <c r="P22" s="42"/>
      <c r="Q22" s="42"/>
      <c r="R22" s="42"/>
      <c r="S22" s="53"/>
    </row>
    <row r="23" spans="1:19" ht="9.9499999999999993" customHeight="1" thickTop="1" x14ac:dyDescent="0.2">
      <c r="A23" s="24">
        <v>34400</v>
      </c>
      <c r="B23" s="25">
        <v>34500</v>
      </c>
      <c r="C23" s="26">
        <f t="shared" si="4"/>
        <v>1059.799</v>
      </c>
      <c r="D23" s="25">
        <v>40400</v>
      </c>
      <c r="E23" s="25">
        <v>40500</v>
      </c>
      <c r="F23" s="26">
        <f t="shared" si="5"/>
        <v>1353.7990000000002</v>
      </c>
      <c r="G23" s="24">
        <v>46400</v>
      </c>
      <c r="H23" s="25">
        <v>46500</v>
      </c>
      <c r="I23" s="26">
        <f t="shared" si="2"/>
        <v>1647.7990000000002</v>
      </c>
    </row>
    <row r="24" spans="1:19" ht="9.9499999999999993" customHeight="1" x14ac:dyDescent="0.2">
      <c r="A24" s="24">
        <v>34500</v>
      </c>
      <c r="B24" s="25">
        <v>34600</v>
      </c>
      <c r="C24" s="26">
        <f t="shared" si="4"/>
        <v>1064.6990000000001</v>
      </c>
      <c r="D24" s="25">
        <v>40500</v>
      </c>
      <c r="E24" s="25">
        <v>40600</v>
      </c>
      <c r="F24" s="26">
        <f t="shared" si="5"/>
        <v>1358.6990000000001</v>
      </c>
      <c r="G24" s="24">
        <v>46500</v>
      </c>
      <c r="H24" s="25">
        <v>46600</v>
      </c>
      <c r="I24" s="26">
        <f t="shared" si="2"/>
        <v>1652.6990000000003</v>
      </c>
    </row>
    <row r="25" spans="1:19" ht="9.9499999999999993" customHeight="1" x14ac:dyDescent="0.2">
      <c r="A25" s="24">
        <v>34600</v>
      </c>
      <c r="B25" s="25">
        <v>34700</v>
      </c>
      <c r="C25" s="26">
        <f t="shared" si="4"/>
        <v>1069.5990000000002</v>
      </c>
      <c r="D25" s="25">
        <v>40600</v>
      </c>
      <c r="E25" s="25">
        <v>40700</v>
      </c>
      <c r="F25" s="26">
        <f t="shared" si="5"/>
        <v>1363.5990000000002</v>
      </c>
      <c r="G25" s="24">
        <v>46600</v>
      </c>
      <c r="H25" s="25">
        <v>46700</v>
      </c>
      <c r="I25" s="26">
        <f t="shared" si="2"/>
        <v>1657.5989999999999</v>
      </c>
    </row>
    <row r="26" spans="1:19" ht="9.9499999999999993" customHeight="1" x14ac:dyDescent="0.2">
      <c r="A26" s="24">
        <v>34700</v>
      </c>
      <c r="B26" s="25">
        <v>34800</v>
      </c>
      <c r="C26" s="26">
        <f t="shared" si="4"/>
        <v>1074.499</v>
      </c>
      <c r="D26" s="25">
        <v>40700</v>
      </c>
      <c r="E26" s="25">
        <v>40800</v>
      </c>
      <c r="F26" s="26">
        <f t="shared" si="5"/>
        <v>1368.499</v>
      </c>
      <c r="G26" s="24">
        <v>46700</v>
      </c>
      <c r="H26" s="25">
        <v>46800</v>
      </c>
      <c r="I26" s="26">
        <f t="shared" si="2"/>
        <v>1662.499</v>
      </c>
    </row>
    <row r="27" spans="1:19" ht="9.9499999999999993" customHeight="1" x14ac:dyDescent="0.2">
      <c r="A27" s="24">
        <v>34800</v>
      </c>
      <c r="B27" s="25">
        <v>34900</v>
      </c>
      <c r="C27" s="26">
        <f t="shared" si="4"/>
        <v>1079.3990000000001</v>
      </c>
      <c r="D27" s="25">
        <v>40800</v>
      </c>
      <c r="E27" s="25">
        <v>40900</v>
      </c>
      <c r="F27" s="26">
        <f t="shared" si="5"/>
        <v>1373.3990000000001</v>
      </c>
      <c r="G27" s="24">
        <v>46800</v>
      </c>
      <c r="H27" s="25">
        <v>46900</v>
      </c>
      <c r="I27" s="26">
        <f t="shared" si="2"/>
        <v>1667.3990000000001</v>
      </c>
    </row>
    <row r="28" spans="1:19" ht="9.9499999999999993" customHeight="1" x14ac:dyDescent="0.2">
      <c r="A28" s="24">
        <v>34900</v>
      </c>
      <c r="B28" s="25">
        <v>35000</v>
      </c>
      <c r="C28" s="26">
        <f t="shared" si="4"/>
        <v>1084.299</v>
      </c>
      <c r="D28" s="25">
        <v>40900</v>
      </c>
      <c r="E28" s="25">
        <v>41000</v>
      </c>
      <c r="F28" s="26">
        <f t="shared" si="5"/>
        <v>1378.2990000000002</v>
      </c>
      <c r="G28" s="24">
        <v>46900</v>
      </c>
      <c r="H28" s="25">
        <v>47000</v>
      </c>
      <c r="I28" s="26">
        <f t="shared" si="2"/>
        <v>1672.2990000000002</v>
      </c>
    </row>
    <row r="29" spans="1:19" ht="9.9499999999999993" customHeight="1" x14ac:dyDescent="0.2">
      <c r="A29" s="5"/>
      <c r="B29" s="6"/>
      <c r="C29" s="29"/>
      <c r="D29" s="28"/>
      <c r="E29" s="28"/>
      <c r="F29" s="29"/>
      <c r="G29" s="34"/>
      <c r="H29" s="35"/>
      <c r="I29" s="29"/>
    </row>
    <row r="30" spans="1:19" ht="9.9499999999999993" customHeight="1" x14ac:dyDescent="0.2">
      <c r="A30" s="24">
        <v>35000</v>
      </c>
      <c r="B30" s="25">
        <v>35100</v>
      </c>
      <c r="C30" s="26">
        <f>(((+A30+B30)/2)*0.049)+$S$12</f>
        <v>1089.1990000000001</v>
      </c>
      <c r="D30" s="25">
        <v>41000</v>
      </c>
      <c r="E30" s="25">
        <v>41100</v>
      </c>
      <c r="F30" s="26">
        <f>(((+D30+E30)/2)*0.049)+$S$12</f>
        <v>1383.1990000000001</v>
      </c>
      <c r="G30" s="24">
        <v>47000</v>
      </c>
      <c r="H30" s="25">
        <v>47100</v>
      </c>
      <c r="I30" s="26">
        <f t="shared" si="2"/>
        <v>1677.1990000000003</v>
      </c>
    </row>
    <row r="31" spans="1:19" ht="9.9499999999999993" customHeight="1" x14ac:dyDescent="0.2">
      <c r="A31" s="24">
        <v>35100</v>
      </c>
      <c r="B31" s="25">
        <v>35200</v>
      </c>
      <c r="C31" s="26">
        <f t="shared" ref="C31:C39" si="7">(((+A31+B31)/2)*0.049)+$S$12</f>
        <v>1094.0990000000002</v>
      </c>
      <c r="D31" s="25">
        <v>41100</v>
      </c>
      <c r="E31" s="25">
        <v>41200</v>
      </c>
      <c r="F31" s="26">
        <f t="shared" ref="F31:F72" si="8">(((+D31+E31)/2)*0.049)+$S$12</f>
        <v>1388.0990000000002</v>
      </c>
      <c r="G31" s="24">
        <v>47100</v>
      </c>
      <c r="H31" s="25">
        <v>47200</v>
      </c>
      <c r="I31" s="26">
        <f t="shared" si="2"/>
        <v>1682.0989999999999</v>
      </c>
    </row>
    <row r="32" spans="1:19" ht="9.9499999999999993" customHeight="1" x14ac:dyDescent="0.2">
      <c r="A32" s="24">
        <v>35200</v>
      </c>
      <c r="B32" s="25">
        <v>35300</v>
      </c>
      <c r="C32" s="26">
        <f t="shared" si="7"/>
        <v>1098.999</v>
      </c>
      <c r="D32" s="25">
        <v>41200</v>
      </c>
      <c r="E32" s="25">
        <v>41300</v>
      </c>
      <c r="F32" s="26">
        <f t="shared" si="8"/>
        <v>1392.999</v>
      </c>
      <c r="G32" s="24">
        <v>47200</v>
      </c>
      <c r="H32" s="25">
        <v>47300</v>
      </c>
      <c r="I32" s="26">
        <f>(((+G32+H32)/2)*0.049)+$S$12</f>
        <v>1686.999</v>
      </c>
    </row>
    <row r="33" spans="1:9" ht="9.9499999999999993" customHeight="1" x14ac:dyDescent="0.2">
      <c r="A33" s="24">
        <v>35300</v>
      </c>
      <c r="B33" s="25">
        <v>35400</v>
      </c>
      <c r="C33" s="26">
        <f t="shared" si="7"/>
        <v>1103.8990000000001</v>
      </c>
      <c r="D33" s="25">
        <v>41300</v>
      </c>
      <c r="E33" s="25">
        <v>41400</v>
      </c>
      <c r="F33" s="26">
        <f t="shared" si="8"/>
        <v>1397.8990000000001</v>
      </c>
      <c r="G33" s="24">
        <v>47300</v>
      </c>
      <c r="H33" s="25">
        <v>47400</v>
      </c>
      <c r="I33" s="26">
        <f t="shared" si="2"/>
        <v>1691.8990000000001</v>
      </c>
    </row>
    <row r="34" spans="1:9" ht="9.9499999999999993" customHeight="1" x14ac:dyDescent="0.2">
      <c r="A34" s="24">
        <v>35400</v>
      </c>
      <c r="B34" s="25">
        <v>35500</v>
      </c>
      <c r="C34" s="26">
        <f t="shared" si="7"/>
        <v>1108.799</v>
      </c>
      <c r="D34" s="25">
        <v>41400</v>
      </c>
      <c r="E34" s="25">
        <v>41500</v>
      </c>
      <c r="F34" s="26">
        <f t="shared" si="8"/>
        <v>1402.7990000000002</v>
      </c>
      <c r="G34" s="24">
        <v>47400</v>
      </c>
      <c r="H34" s="25">
        <v>47500</v>
      </c>
      <c r="I34" s="26">
        <f t="shared" si="2"/>
        <v>1696.7990000000002</v>
      </c>
    </row>
    <row r="35" spans="1:9" ht="9.9499999999999993" customHeight="1" x14ac:dyDescent="0.2">
      <c r="A35" s="24">
        <v>35500</v>
      </c>
      <c r="B35" s="25">
        <v>35600</v>
      </c>
      <c r="C35" s="26">
        <f t="shared" si="7"/>
        <v>1113.6990000000001</v>
      </c>
      <c r="D35" s="25">
        <v>41500</v>
      </c>
      <c r="E35" s="25">
        <v>41600</v>
      </c>
      <c r="F35" s="26">
        <f t="shared" si="8"/>
        <v>1407.6990000000001</v>
      </c>
      <c r="G35" s="24">
        <v>47500</v>
      </c>
      <c r="H35" s="25">
        <v>47600</v>
      </c>
      <c r="I35" s="26">
        <f t="shared" si="2"/>
        <v>1701.6990000000003</v>
      </c>
    </row>
    <row r="36" spans="1:9" ht="9.9499999999999993" customHeight="1" x14ac:dyDescent="0.2">
      <c r="A36" s="24">
        <v>35600</v>
      </c>
      <c r="B36" s="25">
        <v>35700</v>
      </c>
      <c r="C36" s="26">
        <f t="shared" si="7"/>
        <v>1118.5990000000002</v>
      </c>
      <c r="D36" s="25">
        <v>41600</v>
      </c>
      <c r="E36" s="25">
        <v>41700</v>
      </c>
      <c r="F36" s="26">
        <f t="shared" si="8"/>
        <v>1412.5990000000002</v>
      </c>
      <c r="G36" s="24">
        <v>47600</v>
      </c>
      <c r="H36" s="25">
        <v>47700</v>
      </c>
      <c r="I36" s="26">
        <f t="shared" si="2"/>
        <v>1706.5989999999999</v>
      </c>
    </row>
    <row r="37" spans="1:9" ht="9.9499999999999993" customHeight="1" x14ac:dyDescent="0.2">
      <c r="A37" s="24">
        <v>35700</v>
      </c>
      <c r="B37" s="25">
        <v>35800</v>
      </c>
      <c r="C37" s="26">
        <f t="shared" si="7"/>
        <v>1123.499</v>
      </c>
      <c r="D37" s="25">
        <v>41700</v>
      </c>
      <c r="E37" s="25">
        <v>41800</v>
      </c>
      <c r="F37" s="26">
        <f t="shared" si="8"/>
        <v>1417.499</v>
      </c>
      <c r="G37" s="24">
        <v>47700</v>
      </c>
      <c r="H37" s="25">
        <v>47800</v>
      </c>
      <c r="I37" s="26">
        <f t="shared" si="2"/>
        <v>1711.499</v>
      </c>
    </row>
    <row r="38" spans="1:9" ht="9.9499999999999993" customHeight="1" x14ac:dyDescent="0.2">
      <c r="A38" s="24">
        <v>35800</v>
      </c>
      <c r="B38" s="25">
        <v>35900</v>
      </c>
      <c r="C38" s="26">
        <f t="shared" si="7"/>
        <v>1128.3990000000001</v>
      </c>
      <c r="D38" s="25">
        <v>41800</v>
      </c>
      <c r="E38" s="25">
        <v>41900</v>
      </c>
      <c r="F38" s="26">
        <f t="shared" si="8"/>
        <v>1422.3990000000001</v>
      </c>
      <c r="G38" s="24">
        <v>47800</v>
      </c>
      <c r="H38" s="25">
        <v>47900</v>
      </c>
      <c r="I38" s="26">
        <f t="shared" si="2"/>
        <v>1716.3990000000001</v>
      </c>
    </row>
    <row r="39" spans="1:9" ht="9.9499999999999993" customHeight="1" x14ac:dyDescent="0.2">
      <c r="A39" s="24">
        <v>35900</v>
      </c>
      <c r="B39" s="25">
        <v>36000</v>
      </c>
      <c r="C39" s="26">
        <f t="shared" si="7"/>
        <v>1133.299</v>
      </c>
      <c r="D39" s="25">
        <v>41900</v>
      </c>
      <c r="E39" s="25">
        <v>42000</v>
      </c>
      <c r="F39" s="26">
        <f t="shared" si="8"/>
        <v>1427.2990000000002</v>
      </c>
      <c r="G39" s="24">
        <v>47900</v>
      </c>
      <c r="H39" s="25">
        <v>48000</v>
      </c>
      <c r="I39" s="26">
        <f t="shared" si="2"/>
        <v>1721.2990000000002</v>
      </c>
    </row>
    <row r="40" spans="1:9" ht="9.9499999999999993" customHeight="1" x14ac:dyDescent="0.2">
      <c r="A40" s="27"/>
      <c r="B40" s="28"/>
      <c r="C40" s="29"/>
      <c r="D40" s="28"/>
      <c r="E40" s="28"/>
      <c r="F40" s="29"/>
      <c r="G40" s="34"/>
      <c r="H40" s="35"/>
      <c r="I40" s="29"/>
    </row>
    <row r="41" spans="1:9" ht="9.9499999999999993" customHeight="1" x14ac:dyDescent="0.2">
      <c r="A41" s="24">
        <v>36000</v>
      </c>
      <c r="B41" s="25">
        <v>36100</v>
      </c>
      <c r="C41" s="26">
        <f>(((+A41+B41)/2)*0.049)+$S$12</f>
        <v>1138.1990000000001</v>
      </c>
      <c r="D41" s="25">
        <v>42000</v>
      </c>
      <c r="E41" s="25">
        <v>42100</v>
      </c>
      <c r="F41" s="26">
        <f t="shared" si="8"/>
        <v>1432.1990000000003</v>
      </c>
      <c r="G41" s="24">
        <v>48000</v>
      </c>
      <c r="H41" s="25">
        <v>48100</v>
      </c>
      <c r="I41" s="26">
        <f t="shared" si="2"/>
        <v>1726.1990000000003</v>
      </c>
    </row>
    <row r="42" spans="1:9" ht="9.9499999999999993" customHeight="1" x14ac:dyDescent="0.2">
      <c r="A42" s="24">
        <v>36100</v>
      </c>
      <c r="B42" s="25">
        <v>36200</v>
      </c>
      <c r="C42" s="26">
        <f t="shared" ref="C42:C50" si="9">(((+A42+B42)/2)*0.049)+$S$12</f>
        <v>1143.0990000000002</v>
      </c>
      <c r="D42" s="25">
        <v>42100</v>
      </c>
      <c r="E42" s="25">
        <v>42200</v>
      </c>
      <c r="F42" s="26">
        <f t="shared" si="8"/>
        <v>1437.0989999999999</v>
      </c>
      <c r="G42" s="24">
        <v>48100</v>
      </c>
      <c r="H42" s="25">
        <v>48200</v>
      </c>
      <c r="I42" s="26">
        <f t="shared" si="2"/>
        <v>1731.0989999999999</v>
      </c>
    </row>
    <row r="43" spans="1:9" ht="9.9499999999999993" customHeight="1" x14ac:dyDescent="0.2">
      <c r="A43" s="24">
        <v>36200</v>
      </c>
      <c r="B43" s="25">
        <v>36300</v>
      </c>
      <c r="C43" s="26">
        <f t="shared" si="9"/>
        <v>1147.999</v>
      </c>
      <c r="D43" s="25">
        <v>42200</v>
      </c>
      <c r="E43" s="25">
        <v>42300</v>
      </c>
      <c r="F43" s="26">
        <f t="shared" si="8"/>
        <v>1441.999</v>
      </c>
      <c r="G43" s="24">
        <v>48200</v>
      </c>
      <c r="H43" s="25">
        <v>48300</v>
      </c>
      <c r="I43" s="26">
        <f t="shared" si="2"/>
        <v>1735.999</v>
      </c>
    </row>
    <row r="44" spans="1:9" ht="9.9499999999999993" customHeight="1" x14ac:dyDescent="0.2">
      <c r="A44" s="24">
        <v>36300</v>
      </c>
      <c r="B44" s="25">
        <v>36400</v>
      </c>
      <c r="C44" s="26">
        <f t="shared" si="9"/>
        <v>1152.8990000000001</v>
      </c>
      <c r="D44" s="25">
        <v>42300</v>
      </c>
      <c r="E44" s="25">
        <v>42400</v>
      </c>
      <c r="F44" s="26">
        <f t="shared" si="8"/>
        <v>1446.8990000000001</v>
      </c>
      <c r="G44" s="24">
        <v>48300</v>
      </c>
      <c r="H44" s="25">
        <v>48400</v>
      </c>
      <c r="I44" s="26">
        <f t="shared" si="2"/>
        <v>1740.8990000000001</v>
      </c>
    </row>
    <row r="45" spans="1:9" ht="9.9499999999999993" customHeight="1" x14ac:dyDescent="0.2">
      <c r="A45" s="24">
        <v>36400</v>
      </c>
      <c r="B45" s="25">
        <v>36500</v>
      </c>
      <c r="C45" s="26">
        <f t="shared" si="9"/>
        <v>1157.7990000000002</v>
      </c>
      <c r="D45" s="25">
        <v>42400</v>
      </c>
      <c r="E45" s="25">
        <v>42500</v>
      </c>
      <c r="F45" s="26">
        <f t="shared" si="8"/>
        <v>1451.7990000000002</v>
      </c>
      <c r="G45" s="24">
        <v>48400</v>
      </c>
      <c r="H45" s="25">
        <v>48500</v>
      </c>
      <c r="I45" s="26">
        <f t="shared" si="2"/>
        <v>1745.7990000000002</v>
      </c>
    </row>
    <row r="46" spans="1:9" ht="9.9499999999999993" customHeight="1" x14ac:dyDescent="0.2">
      <c r="A46" s="24">
        <v>36500</v>
      </c>
      <c r="B46" s="25">
        <v>36600</v>
      </c>
      <c r="C46" s="26">
        <f t="shared" si="9"/>
        <v>1162.6990000000001</v>
      </c>
      <c r="D46" s="25">
        <v>42500</v>
      </c>
      <c r="E46" s="25">
        <v>42600</v>
      </c>
      <c r="F46" s="26">
        <f t="shared" si="8"/>
        <v>1456.6990000000003</v>
      </c>
      <c r="G46" s="24">
        <v>48500</v>
      </c>
      <c r="H46" s="25">
        <v>48600</v>
      </c>
      <c r="I46" s="26">
        <f t="shared" si="2"/>
        <v>1750.6990000000003</v>
      </c>
    </row>
    <row r="47" spans="1:9" ht="9.9499999999999993" customHeight="1" x14ac:dyDescent="0.2">
      <c r="A47" s="24">
        <v>36600</v>
      </c>
      <c r="B47" s="25">
        <v>36700</v>
      </c>
      <c r="C47" s="26">
        <f t="shared" si="9"/>
        <v>1167.5990000000002</v>
      </c>
      <c r="D47" s="25">
        <v>42600</v>
      </c>
      <c r="E47" s="25">
        <v>42700</v>
      </c>
      <c r="F47" s="26">
        <f t="shared" si="8"/>
        <v>1461.5989999999999</v>
      </c>
      <c r="G47" s="24">
        <v>48600</v>
      </c>
      <c r="H47" s="25">
        <v>48700</v>
      </c>
      <c r="I47" s="26">
        <f t="shared" si="2"/>
        <v>1755.5989999999999</v>
      </c>
    </row>
    <row r="48" spans="1:9" ht="9.9499999999999993" customHeight="1" x14ac:dyDescent="0.2">
      <c r="A48" s="24">
        <v>36700</v>
      </c>
      <c r="B48" s="25">
        <v>36800</v>
      </c>
      <c r="C48" s="26">
        <f t="shared" si="9"/>
        <v>1172.499</v>
      </c>
      <c r="D48" s="25">
        <v>42700</v>
      </c>
      <c r="E48" s="25">
        <v>42800</v>
      </c>
      <c r="F48" s="26">
        <f t="shared" si="8"/>
        <v>1466.499</v>
      </c>
      <c r="G48" s="24">
        <v>48700</v>
      </c>
      <c r="H48" s="25">
        <v>48800</v>
      </c>
      <c r="I48" s="26">
        <f t="shared" si="2"/>
        <v>1760.499</v>
      </c>
    </row>
    <row r="49" spans="1:9" ht="9.9499999999999993" customHeight="1" x14ac:dyDescent="0.2">
      <c r="A49" s="24">
        <v>36800</v>
      </c>
      <c r="B49" s="25">
        <v>36900</v>
      </c>
      <c r="C49" s="26">
        <f t="shared" si="9"/>
        <v>1177.3990000000001</v>
      </c>
      <c r="D49" s="25">
        <v>42800</v>
      </c>
      <c r="E49" s="25">
        <v>42900</v>
      </c>
      <c r="F49" s="26">
        <f t="shared" si="8"/>
        <v>1471.3990000000001</v>
      </c>
      <c r="G49" s="24">
        <v>48800</v>
      </c>
      <c r="H49" s="25">
        <v>48900</v>
      </c>
      <c r="I49" s="26">
        <f t="shared" si="2"/>
        <v>1765.3990000000001</v>
      </c>
    </row>
    <row r="50" spans="1:9" ht="9.9499999999999993" customHeight="1" x14ac:dyDescent="0.2">
      <c r="A50" s="24">
        <v>36900</v>
      </c>
      <c r="B50" s="25">
        <v>37000</v>
      </c>
      <c r="C50" s="26">
        <f t="shared" si="9"/>
        <v>1182.2990000000002</v>
      </c>
      <c r="D50" s="25">
        <v>42900</v>
      </c>
      <c r="E50" s="25">
        <v>43000</v>
      </c>
      <c r="F50" s="26">
        <f t="shared" si="8"/>
        <v>1476.2990000000002</v>
      </c>
      <c r="G50" s="24">
        <v>48900</v>
      </c>
      <c r="H50" s="25">
        <v>49000</v>
      </c>
      <c r="I50" s="26">
        <f t="shared" si="2"/>
        <v>1770.2990000000002</v>
      </c>
    </row>
    <row r="51" spans="1:9" ht="9.9499999999999993" customHeight="1" x14ac:dyDescent="0.2">
      <c r="A51" s="27"/>
      <c r="B51" s="28"/>
      <c r="C51" s="29"/>
      <c r="D51" s="28"/>
      <c r="E51" s="28"/>
      <c r="F51" s="29"/>
      <c r="G51" s="5"/>
      <c r="H51" s="6"/>
      <c r="I51" s="29"/>
    </row>
    <row r="52" spans="1:9" ht="9.9499999999999993" customHeight="1" x14ac:dyDescent="0.2">
      <c r="A52" s="24">
        <v>37000</v>
      </c>
      <c r="B52" s="25">
        <v>37100</v>
      </c>
      <c r="C52" s="26">
        <f>(((+A52+B52)/2)*0.049)+$S$12</f>
        <v>1187.1990000000001</v>
      </c>
      <c r="D52" s="25">
        <v>43000</v>
      </c>
      <c r="E52" s="25">
        <v>43100</v>
      </c>
      <c r="F52" s="26">
        <f t="shared" si="8"/>
        <v>1481.1990000000003</v>
      </c>
      <c r="G52" s="24">
        <v>49000</v>
      </c>
      <c r="H52" s="25">
        <v>49100</v>
      </c>
      <c r="I52" s="26">
        <f t="shared" si="2"/>
        <v>1775.1990000000003</v>
      </c>
    </row>
    <row r="53" spans="1:9" ht="9.9499999999999993" customHeight="1" x14ac:dyDescent="0.2">
      <c r="A53" s="24">
        <v>37100</v>
      </c>
      <c r="B53" s="25">
        <v>37200</v>
      </c>
      <c r="C53" s="26">
        <f t="shared" ref="C53:C61" si="10">(((+A53+B53)/2)*0.049)+$S$12</f>
        <v>1192.0990000000002</v>
      </c>
      <c r="D53" s="25">
        <v>43100</v>
      </c>
      <c r="E53" s="25">
        <v>43200</v>
      </c>
      <c r="F53" s="26">
        <f t="shared" si="8"/>
        <v>1486.0989999999999</v>
      </c>
      <c r="G53" s="24">
        <v>49100</v>
      </c>
      <c r="H53" s="25">
        <v>49200</v>
      </c>
      <c r="I53" s="26">
        <f t="shared" si="2"/>
        <v>1780.0989999999999</v>
      </c>
    </row>
    <row r="54" spans="1:9" ht="9.9499999999999993" customHeight="1" x14ac:dyDescent="0.2">
      <c r="A54" s="24">
        <v>37200</v>
      </c>
      <c r="B54" s="25">
        <v>37300</v>
      </c>
      <c r="C54" s="26">
        <f t="shared" si="10"/>
        <v>1196.999</v>
      </c>
      <c r="D54" s="25">
        <v>43200</v>
      </c>
      <c r="E54" s="25">
        <v>43300</v>
      </c>
      <c r="F54" s="26">
        <f t="shared" si="8"/>
        <v>1490.999</v>
      </c>
      <c r="G54" s="24">
        <v>49200</v>
      </c>
      <c r="H54" s="25">
        <v>49300</v>
      </c>
      <c r="I54" s="26">
        <f t="shared" si="2"/>
        <v>1784.999</v>
      </c>
    </row>
    <row r="55" spans="1:9" ht="9.9499999999999993" customHeight="1" x14ac:dyDescent="0.2">
      <c r="A55" s="24">
        <v>37300</v>
      </c>
      <c r="B55" s="25">
        <v>37400</v>
      </c>
      <c r="C55" s="26">
        <f t="shared" si="10"/>
        <v>1201.8990000000001</v>
      </c>
      <c r="D55" s="25">
        <v>43300</v>
      </c>
      <c r="E55" s="25">
        <v>43400</v>
      </c>
      <c r="F55" s="26">
        <f t="shared" si="8"/>
        <v>1495.8990000000001</v>
      </c>
      <c r="G55" s="24">
        <v>49300</v>
      </c>
      <c r="H55" s="25">
        <v>49400</v>
      </c>
      <c r="I55" s="26">
        <f t="shared" si="2"/>
        <v>1789.8990000000001</v>
      </c>
    </row>
    <row r="56" spans="1:9" ht="9.9499999999999993" customHeight="1" x14ac:dyDescent="0.2">
      <c r="A56" s="24">
        <v>37400</v>
      </c>
      <c r="B56" s="25">
        <v>37500</v>
      </c>
      <c r="C56" s="26">
        <f t="shared" si="10"/>
        <v>1206.7990000000002</v>
      </c>
      <c r="D56" s="25">
        <v>43400</v>
      </c>
      <c r="E56" s="25">
        <v>43500</v>
      </c>
      <c r="F56" s="26">
        <f t="shared" si="8"/>
        <v>1500.7990000000002</v>
      </c>
      <c r="G56" s="24">
        <v>49400</v>
      </c>
      <c r="H56" s="25">
        <v>49500</v>
      </c>
      <c r="I56" s="26">
        <f t="shared" si="2"/>
        <v>1794.7990000000002</v>
      </c>
    </row>
    <row r="57" spans="1:9" ht="9.9499999999999993" customHeight="1" x14ac:dyDescent="0.2">
      <c r="A57" s="24">
        <v>37500</v>
      </c>
      <c r="B57" s="25">
        <v>37600</v>
      </c>
      <c r="C57" s="26">
        <f t="shared" si="10"/>
        <v>1211.6990000000001</v>
      </c>
      <c r="D57" s="25">
        <v>43500</v>
      </c>
      <c r="E57" s="25">
        <v>43600</v>
      </c>
      <c r="F57" s="26">
        <f t="shared" si="8"/>
        <v>1505.6990000000003</v>
      </c>
      <c r="G57" s="24">
        <v>49500</v>
      </c>
      <c r="H57" s="25">
        <v>49600</v>
      </c>
      <c r="I57" s="26">
        <f t="shared" si="2"/>
        <v>1799.6990000000003</v>
      </c>
    </row>
    <row r="58" spans="1:9" ht="9.9499999999999993" customHeight="1" x14ac:dyDescent="0.2">
      <c r="A58" s="24">
        <v>37600</v>
      </c>
      <c r="B58" s="25">
        <v>37700</v>
      </c>
      <c r="C58" s="26">
        <f t="shared" si="10"/>
        <v>1216.5990000000002</v>
      </c>
      <c r="D58" s="25">
        <v>43600</v>
      </c>
      <c r="E58" s="25">
        <v>43700</v>
      </c>
      <c r="F58" s="26">
        <f t="shared" si="8"/>
        <v>1510.5989999999999</v>
      </c>
      <c r="G58" s="24">
        <v>49600</v>
      </c>
      <c r="H58" s="25">
        <v>49700</v>
      </c>
      <c r="I58" s="26">
        <f t="shared" si="2"/>
        <v>1804.5989999999999</v>
      </c>
    </row>
    <row r="59" spans="1:9" ht="9.9499999999999993" customHeight="1" x14ac:dyDescent="0.2">
      <c r="A59" s="24">
        <v>37700</v>
      </c>
      <c r="B59" s="25">
        <v>37800</v>
      </c>
      <c r="C59" s="26">
        <f t="shared" si="10"/>
        <v>1221.499</v>
      </c>
      <c r="D59" s="25">
        <v>43700</v>
      </c>
      <c r="E59" s="25">
        <v>43800</v>
      </c>
      <c r="F59" s="26">
        <f t="shared" si="8"/>
        <v>1515.499</v>
      </c>
      <c r="G59" s="24">
        <v>49700</v>
      </c>
      <c r="H59" s="25">
        <v>49800</v>
      </c>
      <c r="I59" s="26">
        <f t="shared" si="2"/>
        <v>1809.499</v>
      </c>
    </row>
    <row r="60" spans="1:9" ht="9.9499999999999993" customHeight="1" x14ac:dyDescent="0.2">
      <c r="A60" s="24">
        <v>37800</v>
      </c>
      <c r="B60" s="25">
        <v>37900</v>
      </c>
      <c r="C60" s="26">
        <f t="shared" si="10"/>
        <v>1226.3990000000001</v>
      </c>
      <c r="D60" s="25">
        <v>43800</v>
      </c>
      <c r="E60" s="25">
        <v>43900</v>
      </c>
      <c r="F60" s="26">
        <f t="shared" si="8"/>
        <v>1520.3990000000001</v>
      </c>
      <c r="G60" s="24">
        <v>49800</v>
      </c>
      <c r="H60" s="25">
        <v>49900</v>
      </c>
      <c r="I60" s="26">
        <f t="shared" si="2"/>
        <v>1814.3990000000001</v>
      </c>
    </row>
    <row r="61" spans="1:9" ht="9.9499999999999993" customHeight="1" x14ac:dyDescent="0.2">
      <c r="A61" s="24">
        <v>37900</v>
      </c>
      <c r="B61" s="25">
        <v>38000</v>
      </c>
      <c r="C61" s="26">
        <f t="shared" si="10"/>
        <v>1231.2990000000002</v>
      </c>
      <c r="D61" s="25">
        <v>43900</v>
      </c>
      <c r="E61" s="25">
        <v>44000</v>
      </c>
      <c r="F61" s="26">
        <f t="shared" si="8"/>
        <v>1525.2990000000002</v>
      </c>
      <c r="G61" s="36">
        <v>49900</v>
      </c>
      <c r="H61" s="37">
        <v>50000</v>
      </c>
      <c r="I61" s="26">
        <f t="shared" si="2"/>
        <v>1819.2990000000002</v>
      </c>
    </row>
    <row r="62" spans="1:9" ht="9.9499999999999993" customHeight="1" x14ac:dyDescent="0.2">
      <c r="A62" s="27"/>
      <c r="B62" s="28"/>
      <c r="C62" s="29"/>
      <c r="D62" s="31"/>
      <c r="E62" s="31"/>
      <c r="F62" s="29"/>
      <c r="G62" s="154"/>
      <c r="H62" s="155"/>
      <c r="I62" s="29"/>
    </row>
    <row r="63" spans="1:9" ht="9.9499999999999993" customHeight="1" x14ac:dyDescent="0.2">
      <c r="A63" s="24">
        <v>38000</v>
      </c>
      <c r="B63" s="25">
        <v>38100</v>
      </c>
      <c r="C63" s="26">
        <f>(((+A63+B63)/2)*0.049)+$S$12</f>
        <v>1236.1990000000001</v>
      </c>
      <c r="D63" s="25">
        <v>44000</v>
      </c>
      <c r="E63" s="25">
        <v>44100</v>
      </c>
      <c r="F63" s="26">
        <f t="shared" si="8"/>
        <v>1530.1990000000003</v>
      </c>
      <c r="G63" s="24">
        <v>50000</v>
      </c>
      <c r="H63" s="25">
        <v>50100</v>
      </c>
      <c r="I63" s="26">
        <f t="shared" si="2"/>
        <v>1824.1990000000003</v>
      </c>
    </row>
    <row r="64" spans="1:9" ht="9.9499999999999993" customHeight="1" x14ac:dyDescent="0.2">
      <c r="A64" s="24">
        <v>38100</v>
      </c>
      <c r="B64" s="25">
        <v>38200</v>
      </c>
      <c r="C64" s="26">
        <f t="shared" ref="C64:C72" si="11">(((+A64+B64)/2)*0.049)+$S$12</f>
        <v>1241.0990000000002</v>
      </c>
      <c r="D64" s="25">
        <v>44100</v>
      </c>
      <c r="E64" s="25">
        <v>44200</v>
      </c>
      <c r="F64" s="26">
        <f t="shared" si="8"/>
        <v>1535.0989999999999</v>
      </c>
      <c r="G64" s="24">
        <v>50100</v>
      </c>
      <c r="H64" s="25">
        <v>50200</v>
      </c>
      <c r="I64" s="26">
        <f t="shared" si="2"/>
        <v>1829.0989999999999</v>
      </c>
    </row>
    <row r="65" spans="1:9" ht="9.9499999999999993" customHeight="1" x14ac:dyDescent="0.2">
      <c r="A65" s="24">
        <v>38200</v>
      </c>
      <c r="B65" s="25">
        <v>38300</v>
      </c>
      <c r="C65" s="26">
        <f t="shared" si="11"/>
        <v>1245.999</v>
      </c>
      <c r="D65" s="25">
        <v>44200</v>
      </c>
      <c r="E65" s="25">
        <v>44300</v>
      </c>
      <c r="F65" s="26">
        <f t="shared" si="8"/>
        <v>1539.999</v>
      </c>
      <c r="G65" s="24">
        <v>50200</v>
      </c>
      <c r="H65" s="25">
        <v>50300</v>
      </c>
      <c r="I65" s="26">
        <f t="shared" si="2"/>
        <v>1833.999</v>
      </c>
    </row>
    <row r="66" spans="1:9" ht="9.9499999999999993" customHeight="1" x14ac:dyDescent="0.2">
      <c r="A66" s="24">
        <v>38300</v>
      </c>
      <c r="B66" s="25">
        <v>38400</v>
      </c>
      <c r="C66" s="26">
        <f t="shared" si="11"/>
        <v>1250.8990000000001</v>
      </c>
      <c r="D66" s="25">
        <v>44300</v>
      </c>
      <c r="E66" s="25">
        <v>44400</v>
      </c>
      <c r="F66" s="26">
        <f t="shared" si="8"/>
        <v>1544.8990000000001</v>
      </c>
      <c r="G66" s="24">
        <v>50300</v>
      </c>
      <c r="H66" s="25">
        <v>50400</v>
      </c>
      <c r="I66" s="26">
        <f t="shared" si="2"/>
        <v>1838.8990000000001</v>
      </c>
    </row>
    <row r="67" spans="1:9" ht="9.9499999999999993" customHeight="1" x14ac:dyDescent="0.2">
      <c r="A67" s="24">
        <v>38400</v>
      </c>
      <c r="B67" s="25">
        <v>38500</v>
      </c>
      <c r="C67" s="26">
        <f t="shared" si="11"/>
        <v>1255.7990000000002</v>
      </c>
      <c r="D67" s="25">
        <v>44400</v>
      </c>
      <c r="E67" s="25">
        <v>44500</v>
      </c>
      <c r="F67" s="26">
        <f t="shared" si="8"/>
        <v>1549.7990000000002</v>
      </c>
      <c r="G67" s="24">
        <v>50400</v>
      </c>
      <c r="H67" s="25">
        <v>50500</v>
      </c>
      <c r="I67" s="26">
        <f t="shared" si="2"/>
        <v>1843.7990000000002</v>
      </c>
    </row>
    <row r="68" spans="1:9" ht="9.9499999999999993" customHeight="1" x14ac:dyDescent="0.2">
      <c r="A68" s="24">
        <v>38500</v>
      </c>
      <c r="B68" s="25">
        <v>38600</v>
      </c>
      <c r="C68" s="26">
        <f t="shared" si="11"/>
        <v>1260.6990000000001</v>
      </c>
      <c r="D68" s="25">
        <v>44500</v>
      </c>
      <c r="E68" s="25">
        <v>44600</v>
      </c>
      <c r="F68" s="26">
        <f t="shared" si="8"/>
        <v>1554.6990000000003</v>
      </c>
      <c r="G68" s="24">
        <v>50500</v>
      </c>
      <c r="H68" s="25">
        <v>50600</v>
      </c>
      <c r="I68" s="26">
        <f t="shared" si="2"/>
        <v>1848.6990000000003</v>
      </c>
    </row>
    <row r="69" spans="1:9" ht="9.9499999999999993" customHeight="1" x14ac:dyDescent="0.2">
      <c r="A69" s="24">
        <v>38600</v>
      </c>
      <c r="B69" s="25">
        <v>38700</v>
      </c>
      <c r="C69" s="26">
        <f t="shared" si="11"/>
        <v>1265.5990000000002</v>
      </c>
      <c r="D69" s="25">
        <v>44600</v>
      </c>
      <c r="E69" s="25">
        <v>44700</v>
      </c>
      <c r="F69" s="26">
        <f t="shared" si="8"/>
        <v>1559.5989999999999</v>
      </c>
      <c r="G69" s="24">
        <v>50600</v>
      </c>
      <c r="H69" s="25">
        <v>50700</v>
      </c>
      <c r="I69" s="26">
        <f t="shared" si="2"/>
        <v>1853.5989999999999</v>
      </c>
    </row>
    <row r="70" spans="1:9" ht="9.9499999999999993" customHeight="1" x14ac:dyDescent="0.2">
      <c r="A70" s="24">
        <v>38700</v>
      </c>
      <c r="B70" s="25">
        <v>38800</v>
      </c>
      <c r="C70" s="26">
        <f t="shared" si="11"/>
        <v>1270.499</v>
      </c>
      <c r="D70" s="25">
        <v>44700</v>
      </c>
      <c r="E70" s="25">
        <v>44800</v>
      </c>
      <c r="F70" s="26">
        <f t="shared" si="8"/>
        <v>1564.499</v>
      </c>
      <c r="G70" s="24">
        <v>50700</v>
      </c>
      <c r="H70" s="25">
        <v>50800</v>
      </c>
      <c r="I70" s="26">
        <f t="shared" si="2"/>
        <v>1858.499</v>
      </c>
    </row>
    <row r="71" spans="1:9" ht="9.9499999999999993" customHeight="1" x14ac:dyDescent="0.2">
      <c r="A71" s="24">
        <v>38800</v>
      </c>
      <c r="B71" s="25">
        <v>38900</v>
      </c>
      <c r="C71" s="26">
        <f t="shared" si="11"/>
        <v>1275.3990000000001</v>
      </c>
      <c r="D71" s="25">
        <v>44800</v>
      </c>
      <c r="E71" s="25">
        <v>44900</v>
      </c>
      <c r="F71" s="26">
        <f t="shared" si="8"/>
        <v>1569.3990000000001</v>
      </c>
      <c r="G71" s="24">
        <v>50800</v>
      </c>
      <c r="H71" s="25">
        <v>50900</v>
      </c>
      <c r="I71" s="26">
        <f t="shared" si="2"/>
        <v>1863.3990000000001</v>
      </c>
    </row>
    <row r="72" spans="1:9" ht="9.9499999999999993" customHeight="1" thickBot="1" x14ac:dyDescent="0.25">
      <c r="A72" s="32">
        <v>38900</v>
      </c>
      <c r="B72" s="33">
        <v>39000</v>
      </c>
      <c r="C72" s="151">
        <f t="shared" si="11"/>
        <v>1280.2990000000002</v>
      </c>
      <c r="D72" s="33">
        <v>44900</v>
      </c>
      <c r="E72" s="33">
        <v>45000</v>
      </c>
      <c r="F72" s="151">
        <f t="shared" si="8"/>
        <v>1574.2990000000002</v>
      </c>
      <c r="G72" s="32">
        <v>50900</v>
      </c>
      <c r="H72" s="33">
        <v>51000</v>
      </c>
      <c r="I72" s="151">
        <f t="shared" si="2"/>
        <v>1868.2990000000002</v>
      </c>
    </row>
    <row r="73" spans="1:9" ht="9.9499999999999993" customHeight="1" x14ac:dyDescent="0.2">
      <c r="C73" s="25"/>
    </row>
    <row r="74" spans="1:9" ht="9.9499999999999993" customHeight="1" x14ac:dyDescent="0.2"/>
    <row r="75" spans="1:9" ht="9.9499999999999993" customHeight="1" x14ac:dyDescent="0.2"/>
    <row r="76" spans="1:9" ht="9.9499999999999993" customHeight="1" x14ac:dyDescent="0.2"/>
    <row r="77" spans="1:9" ht="9.9499999999999993" customHeight="1" x14ac:dyDescent="0.2"/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7"/>
  <sheetViews>
    <sheetView topLeftCell="A25" zoomScaleNormal="100" workbookViewId="0">
      <selection activeCell="I8" sqref="I8:I72"/>
    </sheetView>
  </sheetViews>
  <sheetFormatPr defaultRowHeight="12.75" x14ac:dyDescent="0.2"/>
  <sheetData>
    <row r="1" spans="1:19" ht="9.9499999999999993" customHeight="1" x14ac:dyDescent="0.2">
      <c r="A1" s="8" t="s">
        <v>6</v>
      </c>
      <c r="B1" s="15"/>
      <c r="C1" s="16"/>
      <c r="D1" s="10" t="s">
        <v>6</v>
      </c>
      <c r="E1" s="15"/>
      <c r="F1" s="17"/>
      <c r="G1" s="10" t="s">
        <v>6</v>
      </c>
      <c r="H1" s="15"/>
      <c r="I1" s="17"/>
    </row>
    <row r="2" spans="1:19" ht="9.9499999999999993" customHeight="1" x14ac:dyDescent="0.2">
      <c r="A2" s="9" t="s">
        <v>7</v>
      </c>
      <c r="B2" s="18"/>
      <c r="C2" s="19"/>
      <c r="D2" s="11" t="s">
        <v>7</v>
      </c>
      <c r="E2" s="18"/>
      <c r="F2" s="4"/>
      <c r="G2" s="11" t="s">
        <v>7</v>
      </c>
      <c r="H2" s="18"/>
      <c r="I2" s="4"/>
    </row>
    <row r="3" spans="1:19" ht="9.9499999999999993" customHeight="1" x14ac:dyDescent="0.2">
      <c r="A3" s="20"/>
      <c r="B3" s="21"/>
      <c r="C3" s="4"/>
      <c r="D3" s="20"/>
      <c r="E3" s="21"/>
      <c r="F3" s="4"/>
      <c r="G3" s="20"/>
      <c r="H3" s="21"/>
      <c r="I3" s="4"/>
    </row>
    <row r="4" spans="1:19" ht="9.9499999999999993" customHeight="1" thickBot="1" x14ac:dyDescent="0.25">
      <c r="A4" s="12" t="s">
        <v>0</v>
      </c>
      <c r="B4" s="13" t="s">
        <v>2</v>
      </c>
      <c r="C4" s="14" t="s">
        <v>4</v>
      </c>
      <c r="D4" s="12" t="s">
        <v>0</v>
      </c>
      <c r="E4" s="13" t="s">
        <v>2</v>
      </c>
      <c r="F4" s="14" t="s">
        <v>4</v>
      </c>
      <c r="G4" s="12" t="s">
        <v>0</v>
      </c>
      <c r="H4" s="13" t="s">
        <v>2</v>
      </c>
      <c r="I4" s="14" t="s">
        <v>4</v>
      </c>
    </row>
    <row r="5" spans="1:19" ht="9.9499999999999993" customHeight="1" thickTop="1" x14ac:dyDescent="0.2">
      <c r="A5" s="12" t="s">
        <v>1</v>
      </c>
      <c r="B5" s="13" t="s">
        <v>3</v>
      </c>
      <c r="C5" s="14" t="s">
        <v>5</v>
      </c>
      <c r="D5" s="12" t="s">
        <v>1</v>
      </c>
      <c r="E5" s="13" t="s">
        <v>3</v>
      </c>
      <c r="F5" s="14" t="s">
        <v>5</v>
      </c>
      <c r="G5" s="12" t="s">
        <v>1</v>
      </c>
      <c r="H5" s="13" t="s">
        <v>3</v>
      </c>
      <c r="I5" s="14" t="s">
        <v>5</v>
      </c>
      <c r="K5" s="79"/>
      <c r="L5" s="80"/>
      <c r="M5" s="80"/>
      <c r="N5" s="80"/>
      <c r="O5" s="80"/>
      <c r="P5" s="80"/>
      <c r="Q5" s="80"/>
      <c r="R5" s="80"/>
      <c r="S5" s="81"/>
    </row>
    <row r="6" spans="1:19" ht="9.9499999999999993" customHeight="1" x14ac:dyDescent="0.2">
      <c r="A6" s="3"/>
      <c r="B6" s="18"/>
      <c r="C6" s="4"/>
      <c r="D6" s="3"/>
      <c r="E6" s="18"/>
      <c r="F6" s="4"/>
      <c r="G6" s="3"/>
      <c r="H6" s="18"/>
      <c r="I6" s="4"/>
      <c r="K6" s="88" t="s">
        <v>27</v>
      </c>
      <c r="L6" s="76"/>
      <c r="M6" s="76"/>
      <c r="N6" s="76"/>
      <c r="O6" s="76"/>
      <c r="P6" s="76"/>
      <c r="Q6" s="76"/>
      <c r="R6" s="76"/>
      <c r="S6" s="77"/>
    </row>
    <row r="7" spans="1:19" ht="9.9499999999999993" customHeight="1" x14ac:dyDescent="0.2">
      <c r="A7" s="27"/>
      <c r="B7" s="28"/>
      <c r="C7" s="29"/>
      <c r="D7" s="30"/>
      <c r="E7" s="31"/>
      <c r="F7" s="29"/>
      <c r="G7" s="5"/>
      <c r="H7" s="6"/>
      <c r="I7" s="7"/>
      <c r="K7" s="82" t="s">
        <v>8</v>
      </c>
      <c r="L7" s="83" t="s">
        <v>9</v>
      </c>
      <c r="M7" s="84" t="s">
        <v>11</v>
      </c>
      <c r="N7" s="85" t="s">
        <v>10</v>
      </c>
      <c r="O7" s="86"/>
      <c r="P7" s="86"/>
      <c r="Q7" s="86"/>
      <c r="R7" s="86"/>
      <c r="S7" s="87"/>
    </row>
    <row r="8" spans="1:19" ht="9.9499999999999993" customHeight="1" x14ac:dyDescent="0.2">
      <c r="A8" s="24">
        <v>51000</v>
      </c>
      <c r="B8" s="25">
        <v>51100</v>
      </c>
      <c r="C8" s="26">
        <f>(((+A8+B8)/2)*0.049)+$S$12</f>
        <v>1873.1990000000003</v>
      </c>
      <c r="D8" s="24">
        <v>57000</v>
      </c>
      <c r="E8" s="25">
        <v>57100</v>
      </c>
      <c r="F8" s="26">
        <f>(((+D8+E8)/2)*0.049)+$S$12</f>
        <v>2167.1990000000005</v>
      </c>
      <c r="G8" s="24">
        <v>63000</v>
      </c>
      <c r="H8" s="25">
        <v>63100</v>
      </c>
      <c r="I8" s="26">
        <f>(((+G8+H8)/2)*0.049)+$S$12</f>
        <v>2461.1990000000005</v>
      </c>
      <c r="K8" s="66">
        <v>0</v>
      </c>
      <c r="L8" s="67">
        <v>5099</v>
      </c>
      <c r="M8" s="147">
        <v>0</v>
      </c>
      <c r="N8" s="43"/>
      <c r="O8" s="39"/>
      <c r="P8" s="39"/>
      <c r="Q8" s="39"/>
      <c r="R8" s="54"/>
      <c r="S8" s="75"/>
    </row>
    <row r="9" spans="1:19" ht="9.9499999999999993" customHeight="1" x14ac:dyDescent="0.2">
      <c r="A9" s="24">
        <v>51100</v>
      </c>
      <c r="B9" s="25">
        <v>51200</v>
      </c>
      <c r="C9" s="26">
        <f t="shared" ref="C9:C72" si="0">(((+A9+B9)/2)*0.049)+$S$12</f>
        <v>1878.0989999999999</v>
      </c>
      <c r="D9" s="25">
        <v>57100</v>
      </c>
      <c r="E9" s="25">
        <v>57200</v>
      </c>
      <c r="F9" s="26">
        <f t="shared" ref="F9:F72" si="1">(((+D9+E9)/2)*0.049)+$S$12</f>
        <v>2172.0990000000002</v>
      </c>
      <c r="G9" s="24">
        <v>63100</v>
      </c>
      <c r="H9" s="25">
        <v>63200</v>
      </c>
      <c r="I9" s="26">
        <f t="shared" ref="I9:I72" si="2">(((+G9+H9)/2)*0.049)+$S$12</f>
        <v>2466.0990000000002</v>
      </c>
      <c r="K9" s="66">
        <v>5100</v>
      </c>
      <c r="L9" s="67">
        <v>10299</v>
      </c>
      <c r="M9" s="74">
        <v>0.02</v>
      </c>
      <c r="N9" s="44">
        <f>-(L8*(M9-M8))</f>
        <v>-101.98</v>
      </c>
      <c r="O9" s="39"/>
      <c r="P9" s="39"/>
      <c r="Q9" s="39"/>
      <c r="R9" s="38"/>
      <c r="S9" s="90">
        <f t="shared" ref="S9:S11" si="3">SUM(N9:R9)</f>
        <v>-101.98</v>
      </c>
    </row>
    <row r="10" spans="1:19" ht="9.9499999999999993" customHeight="1" x14ac:dyDescent="0.2">
      <c r="A10" s="24">
        <v>51200</v>
      </c>
      <c r="B10" s="25">
        <v>51300</v>
      </c>
      <c r="C10" s="26">
        <f t="shared" si="0"/>
        <v>1882.999</v>
      </c>
      <c r="D10" s="24">
        <v>57200</v>
      </c>
      <c r="E10" s="25">
        <v>57300</v>
      </c>
      <c r="F10" s="26">
        <f t="shared" si="1"/>
        <v>2176.9989999999998</v>
      </c>
      <c r="G10" s="24">
        <v>63200</v>
      </c>
      <c r="H10" s="25">
        <v>63300</v>
      </c>
      <c r="I10" s="26">
        <f t="shared" si="2"/>
        <v>2470.9989999999998</v>
      </c>
      <c r="K10" s="66">
        <v>10300</v>
      </c>
      <c r="L10" s="67">
        <v>14699</v>
      </c>
      <c r="M10" s="74">
        <v>0.03</v>
      </c>
      <c r="N10" s="44">
        <f>+N9</f>
        <v>-101.98</v>
      </c>
      <c r="O10" s="40">
        <f>-(L9*(M10-M9))</f>
        <v>-102.98999999999998</v>
      </c>
      <c r="P10" s="2"/>
      <c r="Q10" s="39"/>
      <c r="R10" s="38"/>
      <c r="S10" s="90">
        <f t="shared" si="3"/>
        <v>-204.96999999999997</v>
      </c>
    </row>
    <row r="11" spans="1:19" ht="9.9499999999999993" customHeight="1" x14ac:dyDescent="0.2">
      <c r="A11" s="24">
        <v>51300</v>
      </c>
      <c r="B11" s="25">
        <v>51400</v>
      </c>
      <c r="C11" s="26">
        <f t="shared" si="0"/>
        <v>1887.8990000000001</v>
      </c>
      <c r="D11" s="25">
        <v>57300</v>
      </c>
      <c r="E11" s="25">
        <v>57400</v>
      </c>
      <c r="F11" s="26">
        <f t="shared" si="1"/>
        <v>2181.8990000000003</v>
      </c>
      <c r="G11" s="24">
        <v>63300</v>
      </c>
      <c r="H11" s="25">
        <v>63400</v>
      </c>
      <c r="I11" s="26">
        <f t="shared" si="2"/>
        <v>2475.8990000000003</v>
      </c>
      <c r="K11" s="66">
        <v>14700</v>
      </c>
      <c r="L11" s="67">
        <v>24299</v>
      </c>
      <c r="M11" s="74">
        <v>3.4000000000000002E-2</v>
      </c>
      <c r="N11" s="44">
        <f>+N10</f>
        <v>-101.98</v>
      </c>
      <c r="O11" s="40">
        <f>+O10</f>
        <v>-102.98999999999998</v>
      </c>
      <c r="P11" s="40">
        <f>-(L10*(M11-M10))</f>
        <v>-58.796000000000049</v>
      </c>
      <c r="Q11" s="39"/>
      <c r="R11" s="38"/>
      <c r="S11" s="90">
        <f t="shared" si="3"/>
        <v>-263.76600000000002</v>
      </c>
    </row>
    <row r="12" spans="1:19" ht="9.9499999999999993" customHeight="1" x14ac:dyDescent="0.2">
      <c r="A12" s="24">
        <v>51400</v>
      </c>
      <c r="B12" s="25">
        <v>51500</v>
      </c>
      <c r="C12" s="26">
        <f t="shared" si="0"/>
        <v>1892.7990000000002</v>
      </c>
      <c r="D12" s="24">
        <v>57400</v>
      </c>
      <c r="E12" s="25">
        <v>57500</v>
      </c>
      <c r="F12" s="26">
        <f t="shared" si="1"/>
        <v>2186.799</v>
      </c>
      <c r="G12" s="24">
        <v>63400</v>
      </c>
      <c r="H12" s="25">
        <v>63500</v>
      </c>
      <c r="I12" s="26">
        <f t="shared" si="2"/>
        <v>2480.799</v>
      </c>
      <c r="K12" s="66">
        <v>24300</v>
      </c>
      <c r="L12" s="67">
        <v>87000</v>
      </c>
      <c r="M12" s="74">
        <v>4.9000000000000002E-2</v>
      </c>
      <c r="N12" s="44">
        <f>+N11</f>
        <v>-101.98</v>
      </c>
      <c r="O12" s="40">
        <f>+O11</f>
        <v>-102.98999999999998</v>
      </c>
      <c r="P12" s="40">
        <f>+P11</f>
        <v>-58.796000000000049</v>
      </c>
      <c r="Q12" s="40">
        <f>-(L11*(M12-M11))</f>
        <v>-364.48500000000001</v>
      </c>
      <c r="R12" s="38"/>
      <c r="S12" s="90">
        <f>SUM(N12:R12)</f>
        <v>-628.25099999999998</v>
      </c>
    </row>
    <row r="13" spans="1:19" ht="9.9499999999999993" customHeight="1" thickBot="1" x14ac:dyDescent="0.25">
      <c r="A13" s="24">
        <v>51500</v>
      </c>
      <c r="B13" s="25">
        <v>51600</v>
      </c>
      <c r="C13" s="26">
        <f t="shared" si="0"/>
        <v>1897.6990000000003</v>
      </c>
      <c r="D13" s="25">
        <v>57500</v>
      </c>
      <c r="E13" s="25">
        <v>57600</v>
      </c>
      <c r="F13" s="26">
        <f t="shared" si="1"/>
        <v>2191.6990000000005</v>
      </c>
      <c r="G13" s="24">
        <v>63500</v>
      </c>
      <c r="H13" s="25">
        <v>63600</v>
      </c>
      <c r="I13" s="26">
        <f t="shared" si="2"/>
        <v>2485.6990000000005</v>
      </c>
      <c r="K13" s="41" t="s">
        <v>29</v>
      </c>
      <c r="L13" s="42"/>
      <c r="M13" s="42"/>
      <c r="N13" s="42"/>
      <c r="O13" s="42"/>
      <c r="P13" s="42"/>
      <c r="Q13" s="42"/>
      <c r="R13" s="42"/>
      <c r="S13" s="53"/>
    </row>
    <row r="14" spans="1:19" ht="9.9499999999999993" customHeight="1" thickTop="1" x14ac:dyDescent="0.2">
      <c r="A14" s="24">
        <v>51600</v>
      </c>
      <c r="B14" s="25">
        <v>51700</v>
      </c>
      <c r="C14" s="26">
        <f t="shared" si="0"/>
        <v>1902.5989999999999</v>
      </c>
      <c r="D14" s="24">
        <v>57600</v>
      </c>
      <c r="E14" s="25">
        <v>57700</v>
      </c>
      <c r="F14" s="26">
        <f t="shared" si="1"/>
        <v>2196.5990000000002</v>
      </c>
      <c r="G14" s="24">
        <v>63600</v>
      </c>
      <c r="H14" s="25">
        <v>63700</v>
      </c>
      <c r="I14" s="26">
        <f t="shared" si="2"/>
        <v>2490.5990000000002</v>
      </c>
    </row>
    <row r="15" spans="1:19" ht="9.9499999999999993" customHeight="1" thickBot="1" x14ac:dyDescent="0.25">
      <c r="A15" s="24">
        <v>51700</v>
      </c>
      <c r="B15" s="25">
        <v>51800</v>
      </c>
      <c r="C15" s="26">
        <f t="shared" si="0"/>
        <v>1907.499</v>
      </c>
      <c r="D15" s="25">
        <v>57700</v>
      </c>
      <c r="E15" s="25">
        <v>57800</v>
      </c>
      <c r="F15" s="26">
        <f t="shared" si="1"/>
        <v>2201.4989999999998</v>
      </c>
      <c r="G15" s="24">
        <v>63700</v>
      </c>
      <c r="H15" s="25">
        <v>63800</v>
      </c>
      <c r="I15" s="26">
        <f t="shared" si="2"/>
        <v>2495.4989999999998</v>
      </c>
    </row>
    <row r="16" spans="1:19" ht="9.9499999999999993" customHeight="1" thickTop="1" x14ac:dyDescent="0.2">
      <c r="A16" s="24">
        <v>51800</v>
      </c>
      <c r="B16" s="25">
        <v>51900</v>
      </c>
      <c r="C16" s="26">
        <f t="shared" si="0"/>
        <v>1912.3990000000001</v>
      </c>
      <c r="D16" s="24">
        <v>57800</v>
      </c>
      <c r="E16" s="25">
        <v>57900</v>
      </c>
      <c r="F16" s="26">
        <f t="shared" si="1"/>
        <v>2206.3990000000003</v>
      </c>
      <c r="G16" s="24">
        <v>63800</v>
      </c>
      <c r="H16" s="25">
        <v>63900</v>
      </c>
      <c r="I16" s="26">
        <f t="shared" si="2"/>
        <v>2500.3990000000003</v>
      </c>
      <c r="K16" s="79"/>
      <c r="L16" s="80"/>
      <c r="M16" s="80"/>
      <c r="N16" s="80"/>
      <c r="O16" s="80"/>
      <c r="P16" s="80"/>
      <c r="Q16" s="80"/>
      <c r="R16" s="80"/>
      <c r="S16" s="81"/>
    </row>
    <row r="17" spans="1:19" ht="9.9499999999999993" customHeight="1" x14ac:dyDescent="0.2">
      <c r="A17" s="24">
        <v>51900</v>
      </c>
      <c r="B17" s="25">
        <v>52000</v>
      </c>
      <c r="C17" s="26">
        <f t="shared" si="0"/>
        <v>1917.2990000000002</v>
      </c>
      <c r="D17" s="25">
        <v>57900</v>
      </c>
      <c r="E17" s="25">
        <v>58000</v>
      </c>
      <c r="F17" s="26">
        <f t="shared" si="1"/>
        <v>2211.299</v>
      </c>
      <c r="G17" s="24">
        <v>63900</v>
      </c>
      <c r="H17" s="25">
        <v>64000</v>
      </c>
      <c r="I17" s="26">
        <f t="shared" si="2"/>
        <v>2505.299</v>
      </c>
      <c r="K17" s="88" t="s">
        <v>28</v>
      </c>
      <c r="L17" s="76"/>
      <c r="M17" s="76"/>
      <c r="N17" s="76"/>
      <c r="O17" s="76"/>
      <c r="P17" s="76"/>
      <c r="Q17" s="76"/>
      <c r="R17" s="76"/>
      <c r="S17" s="77"/>
    </row>
    <row r="18" spans="1:19" ht="9.9499999999999993" customHeight="1" x14ac:dyDescent="0.2">
      <c r="A18" s="30"/>
      <c r="B18" s="31"/>
      <c r="C18" s="29"/>
      <c r="D18" s="6"/>
      <c r="E18" s="6"/>
      <c r="F18" s="29"/>
      <c r="G18" s="34"/>
      <c r="H18" s="35"/>
      <c r="I18" s="29"/>
      <c r="K18" s="82" t="s">
        <v>8</v>
      </c>
      <c r="L18" s="83" t="s">
        <v>9</v>
      </c>
      <c r="M18" s="84" t="s">
        <v>11</v>
      </c>
      <c r="N18" s="85" t="s">
        <v>10</v>
      </c>
      <c r="O18" s="86"/>
      <c r="P18" s="86"/>
      <c r="Q18" s="86"/>
      <c r="R18" s="86"/>
      <c r="S18" s="87"/>
    </row>
    <row r="19" spans="1:19" ht="9.9499999999999993" customHeight="1" x14ac:dyDescent="0.2">
      <c r="A19" s="24">
        <v>52000</v>
      </c>
      <c r="B19" s="25">
        <v>52100</v>
      </c>
      <c r="C19" s="26">
        <f t="shared" si="0"/>
        <v>1922.1990000000003</v>
      </c>
      <c r="D19" s="25">
        <v>58000</v>
      </c>
      <c r="E19" s="25">
        <v>58100</v>
      </c>
      <c r="F19" s="26">
        <f t="shared" si="1"/>
        <v>2216.1990000000005</v>
      </c>
      <c r="G19" s="24">
        <v>64000</v>
      </c>
      <c r="H19" s="25">
        <v>64100</v>
      </c>
      <c r="I19" s="26">
        <f t="shared" si="2"/>
        <v>2510.1990000000005</v>
      </c>
      <c r="K19" s="66">
        <v>0</v>
      </c>
      <c r="L19" s="67">
        <v>4400</v>
      </c>
      <c r="M19" s="74">
        <v>0.02</v>
      </c>
      <c r="N19" s="43"/>
      <c r="O19" s="39"/>
      <c r="P19" s="39"/>
      <c r="Q19" s="39"/>
      <c r="R19" s="54"/>
      <c r="S19" s="75"/>
    </row>
    <row r="20" spans="1:19" ht="9.9499999999999993" customHeight="1" x14ac:dyDescent="0.2">
      <c r="A20" s="24">
        <v>52100</v>
      </c>
      <c r="B20" s="25">
        <v>52200</v>
      </c>
      <c r="C20" s="26">
        <f t="shared" si="0"/>
        <v>1927.0989999999999</v>
      </c>
      <c r="D20" s="25">
        <v>58100</v>
      </c>
      <c r="E20" s="25">
        <v>58200</v>
      </c>
      <c r="F20" s="26">
        <f t="shared" si="1"/>
        <v>2221.0990000000002</v>
      </c>
      <c r="G20" s="24">
        <v>64100</v>
      </c>
      <c r="H20" s="25">
        <v>64200</v>
      </c>
      <c r="I20" s="26">
        <f t="shared" si="2"/>
        <v>2515.0990000000002</v>
      </c>
      <c r="K20" s="66">
        <v>4401</v>
      </c>
      <c r="L20" s="67">
        <v>8800</v>
      </c>
      <c r="M20" s="74">
        <v>0.04</v>
      </c>
      <c r="N20" s="44">
        <f>-(L19*(M20-M19))</f>
        <v>-88</v>
      </c>
      <c r="O20" s="39"/>
      <c r="P20" s="39"/>
      <c r="Q20" s="39"/>
      <c r="R20" s="38"/>
      <c r="S20" s="90">
        <f t="shared" ref="S20:S21" si="4">SUM(N20:R20)</f>
        <v>-88</v>
      </c>
    </row>
    <row r="21" spans="1:19" ht="9.9499999999999993" customHeight="1" x14ac:dyDescent="0.2">
      <c r="A21" s="24">
        <v>52200</v>
      </c>
      <c r="B21" s="25">
        <v>52300</v>
      </c>
      <c r="C21" s="26">
        <f t="shared" si="0"/>
        <v>1931.999</v>
      </c>
      <c r="D21" s="25">
        <v>58200</v>
      </c>
      <c r="E21" s="25">
        <v>58300</v>
      </c>
      <c r="F21" s="26">
        <f t="shared" si="1"/>
        <v>2225.9989999999998</v>
      </c>
      <c r="G21" s="24">
        <v>64200</v>
      </c>
      <c r="H21" s="25">
        <v>64300</v>
      </c>
      <c r="I21" s="26">
        <f t="shared" si="2"/>
        <v>2519.9989999999998</v>
      </c>
      <c r="K21" s="66">
        <v>8801</v>
      </c>
      <c r="L21" s="67" t="s">
        <v>26</v>
      </c>
      <c r="M21" s="74">
        <v>4.9000000000000002E-2</v>
      </c>
      <c r="N21" s="44">
        <f>+N20</f>
        <v>-88</v>
      </c>
      <c r="O21" s="40">
        <f>-(L20*(M21-M20))</f>
        <v>-79.2</v>
      </c>
      <c r="P21" s="2"/>
      <c r="Q21" s="39"/>
      <c r="R21" s="38"/>
      <c r="S21" s="90">
        <f t="shared" si="4"/>
        <v>-167.2</v>
      </c>
    </row>
    <row r="22" spans="1:19" ht="9.9499999999999993" customHeight="1" thickBot="1" x14ac:dyDescent="0.25">
      <c r="A22" s="24">
        <v>52300</v>
      </c>
      <c r="B22" s="25">
        <v>52400</v>
      </c>
      <c r="C22" s="26">
        <f t="shared" si="0"/>
        <v>1936.8990000000001</v>
      </c>
      <c r="D22" s="25">
        <v>58300</v>
      </c>
      <c r="E22" s="25">
        <v>58400</v>
      </c>
      <c r="F22" s="26">
        <f t="shared" si="1"/>
        <v>2230.8990000000003</v>
      </c>
      <c r="G22" s="24">
        <v>64300</v>
      </c>
      <c r="H22" s="25">
        <v>64400</v>
      </c>
      <c r="I22" s="26">
        <f t="shared" si="2"/>
        <v>2524.8990000000003</v>
      </c>
      <c r="K22" s="41" t="s">
        <v>29</v>
      </c>
      <c r="L22" s="42"/>
      <c r="M22" s="42"/>
      <c r="N22" s="42"/>
      <c r="O22" s="42"/>
      <c r="P22" s="42"/>
      <c r="Q22" s="42"/>
      <c r="R22" s="42"/>
      <c r="S22" s="53"/>
    </row>
    <row r="23" spans="1:19" ht="9.9499999999999993" customHeight="1" thickTop="1" x14ac:dyDescent="0.2">
      <c r="A23" s="24">
        <v>52400</v>
      </c>
      <c r="B23" s="25">
        <v>52500</v>
      </c>
      <c r="C23" s="26">
        <f t="shared" si="0"/>
        <v>1941.7990000000002</v>
      </c>
      <c r="D23" s="25">
        <v>58400</v>
      </c>
      <c r="E23" s="25">
        <v>58500</v>
      </c>
      <c r="F23" s="26">
        <f t="shared" si="1"/>
        <v>2235.799</v>
      </c>
      <c r="G23" s="24">
        <v>64400</v>
      </c>
      <c r="H23" s="25">
        <v>64500</v>
      </c>
      <c r="I23" s="26">
        <f t="shared" si="2"/>
        <v>2529.799</v>
      </c>
    </row>
    <row r="24" spans="1:19" ht="9.9499999999999993" customHeight="1" x14ac:dyDescent="0.2">
      <c r="A24" s="24">
        <v>52500</v>
      </c>
      <c r="B24" s="25">
        <v>52600</v>
      </c>
      <c r="C24" s="26">
        <f t="shared" si="0"/>
        <v>1946.6990000000003</v>
      </c>
      <c r="D24" s="25">
        <v>58500</v>
      </c>
      <c r="E24" s="25">
        <v>58600</v>
      </c>
      <c r="F24" s="26">
        <f t="shared" si="1"/>
        <v>2240.6990000000005</v>
      </c>
      <c r="G24" s="24">
        <v>64500</v>
      </c>
      <c r="H24" s="25">
        <v>64600</v>
      </c>
      <c r="I24" s="26">
        <f t="shared" si="2"/>
        <v>2534.6990000000005</v>
      </c>
    </row>
    <row r="25" spans="1:19" ht="9.9499999999999993" customHeight="1" x14ac:dyDescent="0.2">
      <c r="A25" s="24">
        <v>52600</v>
      </c>
      <c r="B25" s="25">
        <v>52700</v>
      </c>
      <c r="C25" s="26">
        <f t="shared" si="0"/>
        <v>1951.5989999999999</v>
      </c>
      <c r="D25" s="25">
        <v>58600</v>
      </c>
      <c r="E25" s="25">
        <v>58700</v>
      </c>
      <c r="F25" s="26">
        <f t="shared" si="1"/>
        <v>2245.5990000000002</v>
      </c>
      <c r="G25" s="24">
        <v>64600</v>
      </c>
      <c r="H25" s="25">
        <v>64700</v>
      </c>
      <c r="I25" s="26">
        <f t="shared" si="2"/>
        <v>2539.5990000000002</v>
      </c>
    </row>
    <row r="26" spans="1:19" ht="9.9499999999999993" customHeight="1" x14ac:dyDescent="0.2">
      <c r="A26" s="24">
        <v>52700</v>
      </c>
      <c r="B26" s="25">
        <v>52800</v>
      </c>
      <c r="C26" s="26">
        <f t="shared" si="0"/>
        <v>1956.499</v>
      </c>
      <c r="D26" s="25">
        <v>58700</v>
      </c>
      <c r="E26" s="25">
        <v>58800</v>
      </c>
      <c r="F26" s="26">
        <f t="shared" si="1"/>
        <v>2250.4989999999998</v>
      </c>
      <c r="G26" s="24">
        <v>64700</v>
      </c>
      <c r="H26" s="25">
        <v>64800</v>
      </c>
      <c r="I26" s="26">
        <f t="shared" si="2"/>
        <v>2544.4989999999998</v>
      </c>
    </row>
    <row r="27" spans="1:19" ht="9.9499999999999993" customHeight="1" x14ac:dyDescent="0.2">
      <c r="A27" s="24">
        <v>52800</v>
      </c>
      <c r="B27" s="25">
        <v>52900</v>
      </c>
      <c r="C27" s="26">
        <f t="shared" si="0"/>
        <v>1961.3990000000001</v>
      </c>
      <c r="D27" s="25">
        <v>58800</v>
      </c>
      <c r="E27" s="25">
        <v>58900</v>
      </c>
      <c r="F27" s="26">
        <f t="shared" si="1"/>
        <v>2255.3990000000003</v>
      </c>
      <c r="G27" s="24">
        <v>64800</v>
      </c>
      <c r="H27" s="25">
        <v>64900</v>
      </c>
      <c r="I27" s="26">
        <f t="shared" si="2"/>
        <v>2549.3990000000003</v>
      </c>
    </row>
    <row r="28" spans="1:19" ht="9.9499999999999993" customHeight="1" x14ac:dyDescent="0.2">
      <c r="A28" s="24">
        <v>52900</v>
      </c>
      <c r="B28" s="25">
        <v>53000</v>
      </c>
      <c r="C28" s="26">
        <f t="shared" si="0"/>
        <v>1966.2990000000002</v>
      </c>
      <c r="D28" s="25">
        <v>58900</v>
      </c>
      <c r="E28" s="25">
        <v>59000</v>
      </c>
      <c r="F28" s="26">
        <f t="shared" si="1"/>
        <v>2260.299</v>
      </c>
      <c r="G28" s="24">
        <v>64900</v>
      </c>
      <c r="H28" s="25">
        <v>65000</v>
      </c>
      <c r="I28" s="26">
        <f t="shared" si="2"/>
        <v>2554.299</v>
      </c>
    </row>
    <row r="29" spans="1:19" ht="9.9499999999999993" customHeight="1" x14ac:dyDescent="0.2">
      <c r="A29" s="5"/>
      <c r="B29" s="6"/>
      <c r="C29" s="29"/>
      <c r="D29" s="28"/>
      <c r="E29" s="28"/>
      <c r="F29" s="29"/>
      <c r="G29" s="34"/>
      <c r="H29" s="35"/>
      <c r="I29" s="29"/>
    </row>
    <row r="30" spans="1:19" ht="9.9499999999999993" customHeight="1" x14ac:dyDescent="0.2">
      <c r="A30" s="24">
        <v>53000</v>
      </c>
      <c r="B30" s="25">
        <v>53100</v>
      </c>
      <c r="C30" s="26">
        <f t="shared" si="0"/>
        <v>1971.1990000000003</v>
      </c>
      <c r="D30" s="25">
        <v>59000</v>
      </c>
      <c r="E30" s="25">
        <v>59100</v>
      </c>
      <c r="F30" s="26">
        <f t="shared" si="1"/>
        <v>2265.1990000000005</v>
      </c>
      <c r="G30" s="24">
        <v>65000</v>
      </c>
      <c r="H30" s="25">
        <v>65100</v>
      </c>
      <c r="I30" s="26">
        <f t="shared" si="2"/>
        <v>2559.1990000000005</v>
      </c>
    </row>
    <row r="31" spans="1:19" ht="9.9499999999999993" customHeight="1" x14ac:dyDescent="0.2">
      <c r="A31" s="24">
        <v>53100</v>
      </c>
      <c r="B31" s="25">
        <v>53200</v>
      </c>
      <c r="C31" s="26">
        <f t="shared" si="0"/>
        <v>1976.0989999999999</v>
      </c>
      <c r="D31" s="25">
        <v>59100</v>
      </c>
      <c r="E31" s="25">
        <v>59200</v>
      </c>
      <c r="F31" s="26">
        <f t="shared" si="1"/>
        <v>2270.0990000000002</v>
      </c>
      <c r="G31" s="24">
        <v>65100</v>
      </c>
      <c r="H31" s="25">
        <v>65200</v>
      </c>
      <c r="I31" s="26">
        <f t="shared" si="2"/>
        <v>2564.0990000000002</v>
      </c>
    </row>
    <row r="32" spans="1:19" ht="9.9499999999999993" customHeight="1" x14ac:dyDescent="0.2">
      <c r="A32" s="24">
        <v>53200</v>
      </c>
      <c r="B32" s="25">
        <v>53300</v>
      </c>
      <c r="C32" s="26">
        <f t="shared" si="0"/>
        <v>1980.999</v>
      </c>
      <c r="D32" s="25">
        <v>59200</v>
      </c>
      <c r="E32" s="25">
        <v>59300</v>
      </c>
      <c r="F32" s="26">
        <f t="shared" si="1"/>
        <v>2274.9989999999998</v>
      </c>
      <c r="G32" s="24">
        <v>65200</v>
      </c>
      <c r="H32" s="25">
        <v>65300</v>
      </c>
      <c r="I32" s="26">
        <f t="shared" si="2"/>
        <v>2568.9989999999998</v>
      </c>
    </row>
    <row r="33" spans="1:9" ht="9.9499999999999993" customHeight="1" x14ac:dyDescent="0.2">
      <c r="A33" s="24">
        <v>53300</v>
      </c>
      <c r="B33" s="25">
        <v>53400</v>
      </c>
      <c r="C33" s="26">
        <f t="shared" si="0"/>
        <v>1985.8990000000001</v>
      </c>
      <c r="D33" s="25">
        <v>59300</v>
      </c>
      <c r="E33" s="25">
        <v>59400</v>
      </c>
      <c r="F33" s="26">
        <f t="shared" si="1"/>
        <v>2279.8990000000003</v>
      </c>
      <c r="G33" s="24">
        <v>65300</v>
      </c>
      <c r="H33" s="25">
        <v>65400</v>
      </c>
      <c r="I33" s="26">
        <f t="shared" si="2"/>
        <v>2573.8990000000003</v>
      </c>
    </row>
    <row r="34" spans="1:9" ht="9.9499999999999993" customHeight="1" x14ac:dyDescent="0.2">
      <c r="A34" s="24">
        <v>53400</v>
      </c>
      <c r="B34" s="25">
        <v>53500</v>
      </c>
      <c r="C34" s="26">
        <f t="shared" si="0"/>
        <v>1990.7990000000002</v>
      </c>
      <c r="D34" s="25">
        <v>59400</v>
      </c>
      <c r="E34" s="25">
        <v>59500</v>
      </c>
      <c r="F34" s="26">
        <f t="shared" si="1"/>
        <v>2284.799</v>
      </c>
      <c r="G34" s="24">
        <v>65400</v>
      </c>
      <c r="H34" s="25">
        <v>65500</v>
      </c>
      <c r="I34" s="26">
        <f t="shared" si="2"/>
        <v>2578.799</v>
      </c>
    </row>
    <row r="35" spans="1:9" ht="9.9499999999999993" customHeight="1" x14ac:dyDescent="0.2">
      <c r="A35" s="24">
        <v>53500</v>
      </c>
      <c r="B35" s="25">
        <v>53600</v>
      </c>
      <c r="C35" s="26">
        <f t="shared" si="0"/>
        <v>1995.6990000000003</v>
      </c>
      <c r="D35" s="25">
        <v>59500</v>
      </c>
      <c r="E35" s="25">
        <v>59600</v>
      </c>
      <c r="F35" s="26">
        <f t="shared" si="1"/>
        <v>2289.6990000000005</v>
      </c>
      <c r="G35" s="24">
        <v>65500</v>
      </c>
      <c r="H35" s="25">
        <v>65600</v>
      </c>
      <c r="I35" s="26">
        <f t="shared" si="2"/>
        <v>2583.6990000000005</v>
      </c>
    </row>
    <row r="36" spans="1:9" ht="9.9499999999999993" customHeight="1" x14ac:dyDescent="0.2">
      <c r="A36" s="24">
        <v>53600</v>
      </c>
      <c r="B36" s="25">
        <v>53700</v>
      </c>
      <c r="C36" s="26">
        <f t="shared" si="0"/>
        <v>2000.5989999999999</v>
      </c>
      <c r="D36" s="25">
        <v>59600</v>
      </c>
      <c r="E36" s="25">
        <v>59700</v>
      </c>
      <c r="F36" s="26">
        <f t="shared" si="1"/>
        <v>2294.5990000000002</v>
      </c>
      <c r="G36" s="24">
        <v>65600</v>
      </c>
      <c r="H36" s="25">
        <v>65700</v>
      </c>
      <c r="I36" s="26">
        <f t="shared" si="2"/>
        <v>2588.5990000000002</v>
      </c>
    </row>
    <row r="37" spans="1:9" ht="9.9499999999999993" customHeight="1" x14ac:dyDescent="0.2">
      <c r="A37" s="24">
        <v>53700</v>
      </c>
      <c r="B37" s="25">
        <v>53800</v>
      </c>
      <c r="C37" s="26">
        <f t="shared" si="0"/>
        <v>2005.499</v>
      </c>
      <c r="D37" s="25">
        <v>59700</v>
      </c>
      <c r="E37" s="25">
        <v>59800</v>
      </c>
      <c r="F37" s="26">
        <f t="shared" si="1"/>
        <v>2299.4989999999998</v>
      </c>
      <c r="G37" s="24">
        <v>65700</v>
      </c>
      <c r="H37" s="25">
        <v>65800</v>
      </c>
      <c r="I37" s="26">
        <f t="shared" si="2"/>
        <v>2593.4989999999998</v>
      </c>
    </row>
    <row r="38" spans="1:9" ht="9.9499999999999993" customHeight="1" x14ac:dyDescent="0.2">
      <c r="A38" s="24">
        <v>53800</v>
      </c>
      <c r="B38" s="25">
        <v>53900</v>
      </c>
      <c r="C38" s="26">
        <f t="shared" si="0"/>
        <v>2010.3990000000001</v>
      </c>
      <c r="D38" s="25">
        <v>59800</v>
      </c>
      <c r="E38" s="25">
        <v>59900</v>
      </c>
      <c r="F38" s="26">
        <f t="shared" si="1"/>
        <v>2304.3990000000003</v>
      </c>
      <c r="G38" s="24">
        <v>65800</v>
      </c>
      <c r="H38" s="25">
        <v>65900</v>
      </c>
      <c r="I38" s="26">
        <f t="shared" si="2"/>
        <v>2598.3990000000003</v>
      </c>
    </row>
    <row r="39" spans="1:9" ht="9.9499999999999993" customHeight="1" x14ac:dyDescent="0.2">
      <c r="A39" s="24">
        <v>53900</v>
      </c>
      <c r="B39" s="25">
        <v>54000</v>
      </c>
      <c r="C39" s="26">
        <f t="shared" si="0"/>
        <v>2015.2990000000002</v>
      </c>
      <c r="D39" s="25">
        <v>59900</v>
      </c>
      <c r="E39" s="25">
        <v>60000</v>
      </c>
      <c r="F39" s="26">
        <f t="shared" si="1"/>
        <v>2309.299</v>
      </c>
      <c r="G39" s="24">
        <v>65900</v>
      </c>
      <c r="H39" s="25">
        <v>66000</v>
      </c>
      <c r="I39" s="26">
        <f t="shared" si="2"/>
        <v>2603.299</v>
      </c>
    </row>
    <row r="40" spans="1:9" ht="9.9499999999999993" customHeight="1" x14ac:dyDescent="0.2">
      <c r="A40" s="27"/>
      <c r="B40" s="28"/>
      <c r="C40" s="29"/>
      <c r="D40" s="28"/>
      <c r="E40" s="28"/>
      <c r="F40" s="29"/>
      <c r="G40" s="34"/>
      <c r="H40" s="35"/>
      <c r="I40" s="29"/>
    </row>
    <row r="41" spans="1:9" ht="9.9499999999999993" customHeight="1" x14ac:dyDescent="0.2">
      <c r="A41" s="24">
        <v>54000</v>
      </c>
      <c r="B41" s="25">
        <v>54100</v>
      </c>
      <c r="C41" s="26">
        <f t="shared" si="0"/>
        <v>2020.1990000000003</v>
      </c>
      <c r="D41" s="25">
        <v>60000</v>
      </c>
      <c r="E41" s="25">
        <v>60100</v>
      </c>
      <c r="F41" s="26">
        <f t="shared" si="1"/>
        <v>2314.1990000000005</v>
      </c>
      <c r="G41" s="24">
        <v>66000</v>
      </c>
      <c r="H41" s="25">
        <v>66100</v>
      </c>
      <c r="I41" s="26">
        <f t="shared" si="2"/>
        <v>2608.1990000000005</v>
      </c>
    </row>
    <row r="42" spans="1:9" ht="9.9499999999999993" customHeight="1" x14ac:dyDescent="0.2">
      <c r="A42" s="24">
        <v>54100</v>
      </c>
      <c r="B42" s="25">
        <v>54200</v>
      </c>
      <c r="C42" s="26">
        <f t="shared" si="0"/>
        <v>2025.0989999999999</v>
      </c>
      <c r="D42" s="25">
        <v>60100</v>
      </c>
      <c r="E42" s="25">
        <v>60200</v>
      </c>
      <c r="F42" s="26">
        <f t="shared" si="1"/>
        <v>2319.0990000000002</v>
      </c>
      <c r="G42" s="24">
        <v>66100</v>
      </c>
      <c r="H42" s="25">
        <v>66200</v>
      </c>
      <c r="I42" s="26">
        <f t="shared" si="2"/>
        <v>2613.0990000000002</v>
      </c>
    </row>
    <row r="43" spans="1:9" ht="9.9499999999999993" customHeight="1" x14ac:dyDescent="0.2">
      <c r="A43" s="24">
        <v>54200</v>
      </c>
      <c r="B43" s="25">
        <v>54300</v>
      </c>
      <c r="C43" s="26">
        <f t="shared" si="0"/>
        <v>2029.999</v>
      </c>
      <c r="D43" s="25">
        <v>60200</v>
      </c>
      <c r="E43" s="25">
        <v>60300</v>
      </c>
      <c r="F43" s="26">
        <f t="shared" si="1"/>
        <v>2323.9989999999998</v>
      </c>
      <c r="G43" s="24">
        <v>66200</v>
      </c>
      <c r="H43" s="25">
        <v>66300</v>
      </c>
      <c r="I43" s="26">
        <f t="shared" si="2"/>
        <v>2617.9989999999998</v>
      </c>
    </row>
    <row r="44" spans="1:9" ht="9.9499999999999993" customHeight="1" x14ac:dyDescent="0.2">
      <c r="A44" s="24">
        <v>54300</v>
      </c>
      <c r="B44" s="25">
        <v>54400</v>
      </c>
      <c r="C44" s="26">
        <f t="shared" si="0"/>
        <v>2034.8990000000001</v>
      </c>
      <c r="D44" s="25">
        <v>60300</v>
      </c>
      <c r="E44" s="25">
        <v>60400</v>
      </c>
      <c r="F44" s="26">
        <f t="shared" si="1"/>
        <v>2328.8990000000003</v>
      </c>
      <c r="G44" s="24">
        <v>66300</v>
      </c>
      <c r="H44" s="25">
        <v>66400</v>
      </c>
      <c r="I44" s="26">
        <f t="shared" si="2"/>
        <v>2622.8990000000003</v>
      </c>
    </row>
    <row r="45" spans="1:9" ht="9.9499999999999993" customHeight="1" x14ac:dyDescent="0.2">
      <c r="A45" s="24">
        <v>54400</v>
      </c>
      <c r="B45" s="25">
        <v>54500</v>
      </c>
      <c r="C45" s="26">
        <f t="shared" si="0"/>
        <v>2039.7990000000002</v>
      </c>
      <c r="D45" s="25">
        <v>60400</v>
      </c>
      <c r="E45" s="25">
        <v>60500</v>
      </c>
      <c r="F45" s="26">
        <f t="shared" si="1"/>
        <v>2333.799</v>
      </c>
      <c r="G45" s="24">
        <v>66400</v>
      </c>
      <c r="H45" s="25">
        <v>66500</v>
      </c>
      <c r="I45" s="26">
        <f t="shared" si="2"/>
        <v>2627.799</v>
      </c>
    </row>
    <row r="46" spans="1:9" ht="9.9499999999999993" customHeight="1" x14ac:dyDescent="0.2">
      <c r="A46" s="24">
        <v>54500</v>
      </c>
      <c r="B46" s="25">
        <v>54600</v>
      </c>
      <c r="C46" s="26">
        <f t="shared" si="0"/>
        <v>2044.6990000000003</v>
      </c>
      <c r="D46" s="25">
        <v>60500</v>
      </c>
      <c r="E46" s="25">
        <v>60600</v>
      </c>
      <c r="F46" s="26">
        <f t="shared" si="1"/>
        <v>2338.6990000000005</v>
      </c>
      <c r="G46" s="24">
        <v>66500</v>
      </c>
      <c r="H46" s="25">
        <v>66600</v>
      </c>
      <c r="I46" s="26">
        <f t="shared" si="2"/>
        <v>2632.6990000000005</v>
      </c>
    </row>
    <row r="47" spans="1:9" ht="9.9499999999999993" customHeight="1" x14ac:dyDescent="0.2">
      <c r="A47" s="24">
        <v>54600</v>
      </c>
      <c r="B47" s="25">
        <v>54700</v>
      </c>
      <c r="C47" s="26">
        <f t="shared" si="0"/>
        <v>2049.5990000000002</v>
      </c>
      <c r="D47" s="25">
        <v>60600</v>
      </c>
      <c r="E47" s="25">
        <v>60700</v>
      </c>
      <c r="F47" s="26">
        <f t="shared" si="1"/>
        <v>2343.5990000000002</v>
      </c>
      <c r="G47" s="24">
        <v>66600</v>
      </c>
      <c r="H47" s="25">
        <v>66700</v>
      </c>
      <c r="I47" s="26">
        <f t="shared" si="2"/>
        <v>2637.5990000000002</v>
      </c>
    </row>
    <row r="48" spans="1:9" ht="9.9499999999999993" customHeight="1" x14ac:dyDescent="0.2">
      <c r="A48" s="24">
        <v>54700</v>
      </c>
      <c r="B48" s="25">
        <v>54800</v>
      </c>
      <c r="C48" s="26">
        <f t="shared" si="0"/>
        <v>2054.4989999999998</v>
      </c>
      <c r="D48" s="25">
        <v>60700</v>
      </c>
      <c r="E48" s="25">
        <v>60800</v>
      </c>
      <c r="F48" s="26">
        <f t="shared" si="1"/>
        <v>2348.4989999999998</v>
      </c>
      <c r="G48" s="24">
        <v>66700</v>
      </c>
      <c r="H48" s="25">
        <v>66800</v>
      </c>
      <c r="I48" s="26">
        <f t="shared" si="2"/>
        <v>2642.4989999999998</v>
      </c>
    </row>
    <row r="49" spans="1:9" ht="9.9499999999999993" customHeight="1" x14ac:dyDescent="0.2">
      <c r="A49" s="24">
        <v>54800</v>
      </c>
      <c r="B49" s="25">
        <v>54900</v>
      </c>
      <c r="C49" s="26">
        <f t="shared" si="0"/>
        <v>2059.3990000000003</v>
      </c>
      <c r="D49" s="25">
        <v>60800</v>
      </c>
      <c r="E49" s="25">
        <v>60900</v>
      </c>
      <c r="F49" s="26">
        <f t="shared" si="1"/>
        <v>2353.3990000000003</v>
      </c>
      <c r="G49" s="24">
        <v>66800</v>
      </c>
      <c r="H49" s="25">
        <v>66900</v>
      </c>
      <c r="I49" s="26">
        <f t="shared" si="2"/>
        <v>2647.3990000000003</v>
      </c>
    </row>
    <row r="50" spans="1:9" ht="9.9499999999999993" customHeight="1" x14ac:dyDescent="0.2">
      <c r="A50" s="24">
        <v>54900</v>
      </c>
      <c r="B50" s="25">
        <v>55000</v>
      </c>
      <c r="C50" s="26">
        <f t="shared" si="0"/>
        <v>2064.299</v>
      </c>
      <c r="D50" s="25">
        <v>60900</v>
      </c>
      <c r="E50" s="25">
        <v>61000</v>
      </c>
      <c r="F50" s="26">
        <f t="shared" si="1"/>
        <v>2358.299</v>
      </c>
      <c r="G50" s="24">
        <v>66900</v>
      </c>
      <c r="H50" s="25">
        <v>67000</v>
      </c>
      <c r="I50" s="26">
        <f t="shared" si="2"/>
        <v>2652.299</v>
      </c>
    </row>
    <row r="51" spans="1:9" ht="9.9499999999999993" customHeight="1" x14ac:dyDescent="0.2">
      <c r="A51" s="27"/>
      <c r="B51" s="28"/>
      <c r="C51" s="29"/>
      <c r="D51" s="28"/>
      <c r="E51" s="28"/>
      <c r="F51" s="29"/>
      <c r="G51" s="5"/>
      <c r="H51" s="6"/>
      <c r="I51" s="29"/>
    </row>
    <row r="52" spans="1:9" ht="9.9499999999999993" customHeight="1" x14ac:dyDescent="0.2">
      <c r="A52" s="24">
        <v>55000</v>
      </c>
      <c r="B52" s="25">
        <v>55100</v>
      </c>
      <c r="C52" s="26">
        <f t="shared" si="0"/>
        <v>2069.1990000000005</v>
      </c>
      <c r="D52" s="25">
        <v>61000</v>
      </c>
      <c r="E52" s="25">
        <v>61100</v>
      </c>
      <c r="F52" s="26">
        <f t="shared" si="1"/>
        <v>2363.1990000000005</v>
      </c>
      <c r="G52" s="24">
        <v>67000</v>
      </c>
      <c r="H52" s="25">
        <v>67100</v>
      </c>
      <c r="I52" s="26">
        <f t="shared" si="2"/>
        <v>2657.1990000000005</v>
      </c>
    </row>
    <row r="53" spans="1:9" ht="9.9499999999999993" customHeight="1" x14ac:dyDescent="0.2">
      <c r="A53" s="24">
        <v>55100</v>
      </c>
      <c r="B53" s="25">
        <v>55200</v>
      </c>
      <c r="C53" s="26">
        <f t="shared" si="0"/>
        <v>2074.0990000000002</v>
      </c>
      <c r="D53" s="25">
        <v>61100</v>
      </c>
      <c r="E53" s="25">
        <v>61200</v>
      </c>
      <c r="F53" s="26">
        <f t="shared" si="1"/>
        <v>2368.0990000000002</v>
      </c>
      <c r="G53" s="24">
        <v>67100</v>
      </c>
      <c r="H53" s="25">
        <v>67200</v>
      </c>
      <c r="I53" s="26">
        <f t="shared" si="2"/>
        <v>2662.0990000000002</v>
      </c>
    </row>
    <row r="54" spans="1:9" ht="9.9499999999999993" customHeight="1" x14ac:dyDescent="0.2">
      <c r="A54" s="24">
        <v>55200</v>
      </c>
      <c r="B54" s="25">
        <v>55300</v>
      </c>
      <c r="C54" s="26">
        <f t="shared" si="0"/>
        <v>2078.9989999999998</v>
      </c>
      <c r="D54" s="25">
        <v>61200</v>
      </c>
      <c r="E54" s="25">
        <v>61300</v>
      </c>
      <c r="F54" s="26">
        <f t="shared" si="1"/>
        <v>2372.9989999999998</v>
      </c>
      <c r="G54" s="24">
        <v>67200</v>
      </c>
      <c r="H54" s="25">
        <v>67300</v>
      </c>
      <c r="I54" s="26">
        <f t="shared" si="2"/>
        <v>2666.9989999999998</v>
      </c>
    </row>
    <row r="55" spans="1:9" ht="9.9499999999999993" customHeight="1" x14ac:dyDescent="0.2">
      <c r="A55" s="24">
        <v>55300</v>
      </c>
      <c r="B55" s="25">
        <v>55400</v>
      </c>
      <c r="C55" s="26">
        <f t="shared" si="0"/>
        <v>2083.8990000000003</v>
      </c>
      <c r="D55" s="25">
        <v>61300</v>
      </c>
      <c r="E55" s="25">
        <v>61400</v>
      </c>
      <c r="F55" s="26">
        <f t="shared" si="1"/>
        <v>2377.8990000000003</v>
      </c>
      <c r="G55" s="24">
        <v>67300</v>
      </c>
      <c r="H55" s="25">
        <v>67400</v>
      </c>
      <c r="I55" s="26">
        <f t="shared" si="2"/>
        <v>2671.8990000000003</v>
      </c>
    </row>
    <row r="56" spans="1:9" ht="9.9499999999999993" customHeight="1" x14ac:dyDescent="0.2">
      <c r="A56" s="24">
        <v>55400</v>
      </c>
      <c r="B56" s="25">
        <v>55500</v>
      </c>
      <c r="C56" s="26">
        <f t="shared" si="0"/>
        <v>2088.799</v>
      </c>
      <c r="D56" s="25">
        <v>61400</v>
      </c>
      <c r="E56" s="25">
        <v>61500</v>
      </c>
      <c r="F56" s="26">
        <f t="shared" si="1"/>
        <v>2382.799</v>
      </c>
      <c r="G56" s="24">
        <v>67400</v>
      </c>
      <c r="H56" s="25">
        <v>67500</v>
      </c>
      <c r="I56" s="26">
        <f t="shared" si="2"/>
        <v>2676.799</v>
      </c>
    </row>
    <row r="57" spans="1:9" ht="9.9499999999999993" customHeight="1" x14ac:dyDescent="0.2">
      <c r="A57" s="24">
        <v>55500</v>
      </c>
      <c r="B57" s="25">
        <v>55600</v>
      </c>
      <c r="C57" s="26">
        <f t="shared" si="0"/>
        <v>2093.6990000000005</v>
      </c>
      <c r="D57" s="25">
        <v>61500</v>
      </c>
      <c r="E57" s="25">
        <v>61600</v>
      </c>
      <c r="F57" s="26">
        <f t="shared" si="1"/>
        <v>2387.6990000000005</v>
      </c>
      <c r="G57" s="24">
        <v>67500</v>
      </c>
      <c r="H57" s="25">
        <v>67600</v>
      </c>
      <c r="I57" s="26">
        <f t="shared" si="2"/>
        <v>2681.6990000000005</v>
      </c>
    </row>
    <row r="58" spans="1:9" ht="9.9499999999999993" customHeight="1" x14ac:dyDescent="0.2">
      <c r="A58" s="24">
        <v>55600</v>
      </c>
      <c r="B58" s="25">
        <v>55700</v>
      </c>
      <c r="C58" s="26">
        <f t="shared" si="0"/>
        <v>2098.5990000000002</v>
      </c>
      <c r="D58" s="25">
        <v>61600</v>
      </c>
      <c r="E58" s="25">
        <v>61700</v>
      </c>
      <c r="F58" s="26">
        <f t="shared" si="1"/>
        <v>2392.5990000000002</v>
      </c>
      <c r="G58" s="24">
        <v>67600</v>
      </c>
      <c r="H58" s="25">
        <v>67700</v>
      </c>
      <c r="I58" s="26">
        <f t="shared" si="2"/>
        <v>2686.5990000000002</v>
      </c>
    </row>
    <row r="59" spans="1:9" ht="9.9499999999999993" customHeight="1" x14ac:dyDescent="0.2">
      <c r="A59" s="24">
        <v>55700</v>
      </c>
      <c r="B59" s="25">
        <v>55800</v>
      </c>
      <c r="C59" s="26">
        <f t="shared" si="0"/>
        <v>2103.4989999999998</v>
      </c>
      <c r="D59" s="25">
        <v>61700</v>
      </c>
      <c r="E59" s="25">
        <v>61800</v>
      </c>
      <c r="F59" s="26">
        <f t="shared" si="1"/>
        <v>2397.4989999999998</v>
      </c>
      <c r="G59" s="24">
        <v>67700</v>
      </c>
      <c r="H59" s="25">
        <v>67800</v>
      </c>
      <c r="I59" s="26">
        <f t="shared" si="2"/>
        <v>2691.4989999999998</v>
      </c>
    </row>
    <row r="60" spans="1:9" ht="9.9499999999999993" customHeight="1" x14ac:dyDescent="0.2">
      <c r="A60" s="24">
        <v>55800</v>
      </c>
      <c r="B60" s="25">
        <v>55900</v>
      </c>
      <c r="C60" s="26">
        <f t="shared" si="0"/>
        <v>2108.3990000000003</v>
      </c>
      <c r="D60" s="25">
        <v>61800</v>
      </c>
      <c r="E60" s="25">
        <v>61900</v>
      </c>
      <c r="F60" s="26">
        <f t="shared" si="1"/>
        <v>2402.3990000000003</v>
      </c>
      <c r="G60" s="24">
        <v>67800</v>
      </c>
      <c r="H60" s="25">
        <v>67900</v>
      </c>
      <c r="I60" s="26">
        <f t="shared" si="2"/>
        <v>2696.3990000000003</v>
      </c>
    </row>
    <row r="61" spans="1:9" ht="9.9499999999999993" customHeight="1" x14ac:dyDescent="0.2">
      <c r="A61" s="24">
        <v>55900</v>
      </c>
      <c r="B61" s="25">
        <v>56000</v>
      </c>
      <c r="C61" s="26">
        <f t="shared" si="0"/>
        <v>2113.299</v>
      </c>
      <c r="D61" s="25">
        <v>61900</v>
      </c>
      <c r="E61" s="25">
        <v>62000</v>
      </c>
      <c r="F61" s="25">
        <f t="shared" si="1"/>
        <v>2407.299</v>
      </c>
      <c r="G61" s="36">
        <v>67900</v>
      </c>
      <c r="H61" s="37">
        <v>68000</v>
      </c>
      <c r="I61" s="26">
        <f t="shared" si="2"/>
        <v>2701.299</v>
      </c>
    </row>
    <row r="62" spans="1:9" ht="9.9499999999999993" customHeight="1" x14ac:dyDescent="0.2">
      <c r="A62" s="27"/>
      <c r="B62" s="28"/>
      <c r="C62" s="29"/>
      <c r="D62" s="31"/>
      <c r="E62" s="31"/>
      <c r="F62" s="29"/>
      <c r="G62" s="164"/>
      <c r="H62" s="165"/>
      <c r="I62" s="29"/>
    </row>
    <row r="63" spans="1:9" ht="9.9499999999999993" customHeight="1" x14ac:dyDescent="0.2">
      <c r="A63" s="24">
        <v>56000</v>
      </c>
      <c r="B63" s="25">
        <v>56100</v>
      </c>
      <c r="C63" s="26">
        <f t="shared" si="0"/>
        <v>2118.1990000000005</v>
      </c>
      <c r="D63" s="25">
        <v>62000</v>
      </c>
      <c r="E63" s="25">
        <v>62100</v>
      </c>
      <c r="F63" s="26">
        <f t="shared" si="1"/>
        <v>2412.1990000000005</v>
      </c>
      <c r="G63" s="23">
        <v>68000</v>
      </c>
      <c r="H63" s="22">
        <v>68100</v>
      </c>
      <c r="I63" s="26">
        <f t="shared" si="2"/>
        <v>2706.1990000000005</v>
      </c>
    </row>
    <row r="64" spans="1:9" ht="9.9499999999999993" customHeight="1" x14ac:dyDescent="0.2">
      <c r="A64" s="24">
        <v>56100</v>
      </c>
      <c r="B64" s="25">
        <v>56200</v>
      </c>
      <c r="C64" s="26">
        <f t="shared" si="0"/>
        <v>2123.0990000000002</v>
      </c>
      <c r="D64" s="25">
        <v>62100</v>
      </c>
      <c r="E64" s="25">
        <v>62200</v>
      </c>
      <c r="F64" s="26">
        <f t="shared" si="1"/>
        <v>2417.0990000000002</v>
      </c>
      <c r="G64" s="23">
        <v>68100</v>
      </c>
      <c r="H64" s="22">
        <v>68200</v>
      </c>
      <c r="I64" s="26">
        <f t="shared" si="2"/>
        <v>2711.0990000000002</v>
      </c>
    </row>
    <row r="65" spans="1:9" ht="9.9499999999999993" customHeight="1" x14ac:dyDescent="0.2">
      <c r="A65" s="24">
        <v>56200</v>
      </c>
      <c r="B65" s="25">
        <v>56300</v>
      </c>
      <c r="C65" s="26">
        <f t="shared" si="0"/>
        <v>2127.9989999999998</v>
      </c>
      <c r="D65" s="25">
        <v>62200</v>
      </c>
      <c r="E65" s="25">
        <v>62300</v>
      </c>
      <c r="F65" s="26">
        <f t="shared" si="1"/>
        <v>2421.9989999999998</v>
      </c>
      <c r="G65" s="23">
        <v>68200</v>
      </c>
      <c r="H65" s="22">
        <v>68300</v>
      </c>
      <c r="I65" s="26">
        <f t="shared" si="2"/>
        <v>2715.9989999999998</v>
      </c>
    </row>
    <row r="66" spans="1:9" ht="9.9499999999999993" customHeight="1" x14ac:dyDescent="0.2">
      <c r="A66" s="24">
        <v>56300</v>
      </c>
      <c r="B66" s="25">
        <v>56400</v>
      </c>
      <c r="C66" s="26">
        <f t="shared" si="0"/>
        <v>2132.8990000000003</v>
      </c>
      <c r="D66" s="25">
        <v>62300</v>
      </c>
      <c r="E66" s="25">
        <v>62400</v>
      </c>
      <c r="F66" s="26">
        <f t="shared" si="1"/>
        <v>2426.8990000000003</v>
      </c>
      <c r="G66" s="23">
        <v>68300</v>
      </c>
      <c r="H66" s="22">
        <v>68400</v>
      </c>
      <c r="I66" s="26">
        <f t="shared" si="2"/>
        <v>2720.8990000000003</v>
      </c>
    </row>
    <row r="67" spans="1:9" ht="9.9499999999999993" customHeight="1" x14ac:dyDescent="0.2">
      <c r="A67" s="24">
        <v>56400</v>
      </c>
      <c r="B67" s="25">
        <v>56500</v>
      </c>
      <c r="C67" s="26">
        <f t="shared" si="0"/>
        <v>2137.799</v>
      </c>
      <c r="D67" s="25">
        <v>62400</v>
      </c>
      <c r="E67" s="25">
        <v>62500</v>
      </c>
      <c r="F67" s="26">
        <f t="shared" si="1"/>
        <v>2431.799</v>
      </c>
      <c r="G67" s="23">
        <v>68400</v>
      </c>
      <c r="H67" s="22">
        <v>68500</v>
      </c>
      <c r="I67" s="26">
        <f t="shared" si="2"/>
        <v>2725.799</v>
      </c>
    </row>
    <row r="68" spans="1:9" ht="9.9499999999999993" customHeight="1" x14ac:dyDescent="0.2">
      <c r="A68" s="24">
        <v>56500</v>
      </c>
      <c r="B68" s="25">
        <v>56600</v>
      </c>
      <c r="C68" s="26">
        <f t="shared" si="0"/>
        <v>2142.6990000000005</v>
      </c>
      <c r="D68" s="25">
        <v>62500</v>
      </c>
      <c r="E68" s="25">
        <v>62600</v>
      </c>
      <c r="F68" s="26">
        <f t="shared" si="1"/>
        <v>2436.6990000000005</v>
      </c>
      <c r="G68" s="23">
        <v>68500</v>
      </c>
      <c r="H68" s="22">
        <v>68600</v>
      </c>
      <c r="I68" s="26">
        <f t="shared" si="2"/>
        <v>2730.6990000000005</v>
      </c>
    </row>
    <row r="69" spans="1:9" ht="9.9499999999999993" customHeight="1" x14ac:dyDescent="0.2">
      <c r="A69" s="24">
        <v>56600</v>
      </c>
      <c r="B69" s="25">
        <v>56700</v>
      </c>
      <c r="C69" s="26">
        <f t="shared" si="0"/>
        <v>2147.5990000000002</v>
      </c>
      <c r="D69" s="25">
        <v>62600</v>
      </c>
      <c r="E69" s="25">
        <v>62700</v>
      </c>
      <c r="F69" s="26">
        <f t="shared" si="1"/>
        <v>2441.5990000000002</v>
      </c>
      <c r="G69" s="23">
        <v>68600</v>
      </c>
      <c r="H69" s="22">
        <v>68700</v>
      </c>
      <c r="I69" s="26">
        <f t="shared" si="2"/>
        <v>2735.5990000000002</v>
      </c>
    </row>
    <row r="70" spans="1:9" ht="9.9499999999999993" customHeight="1" x14ac:dyDescent="0.2">
      <c r="A70" s="24">
        <v>56700</v>
      </c>
      <c r="B70" s="25">
        <v>56800</v>
      </c>
      <c r="C70" s="26">
        <f t="shared" si="0"/>
        <v>2152.4989999999998</v>
      </c>
      <c r="D70" s="25">
        <v>62700</v>
      </c>
      <c r="E70" s="25">
        <v>62800</v>
      </c>
      <c r="F70" s="26">
        <f t="shared" si="1"/>
        <v>2446.4989999999998</v>
      </c>
      <c r="G70" s="23">
        <v>68700</v>
      </c>
      <c r="H70" s="22">
        <v>68800</v>
      </c>
      <c r="I70" s="26">
        <f t="shared" si="2"/>
        <v>2740.4989999999998</v>
      </c>
    </row>
    <row r="71" spans="1:9" ht="9.9499999999999993" customHeight="1" x14ac:dyDescent="0.2">
      <c r="A71" s="24">
        <v>56800</v>
      </c>
      <c r="B71" s="25">
        <v>56900</v>
      </c>
      <c r="C71" s="26">
        <f t="shared" si="0"/>
        <v>2157.3990000000003</v>
      </c>
      <c r="D71" s="25">
        <v>62800</v>
      </c>
      <c r="E71" s="25">
        <v>62900</v>
      </c>
      <c r="F71" s="26">
        <f t="shared" si="1"/>
        <v>2451.3990000000003</v>
      </c>
      <c r="G71" s="23">
        <v>68800</v>
      </c>
      <c r="H71" s="22">
        <v>68900</v>
      </c>
      <c r="I71" s="26">
        <f t="shared" si="2"/>
        <v>2745.3990000000003</v>
      </c>
    </row>
    <row r="72" spans="1:9" ht="9.9499999999999993" customHeight="1" thickBot="1" x14ac:dyDescent="0.25">
      <c r="A72" s="32">
        <v>56900</v>
      </c>
      <c r="B72" s="33">
        <v>57000</v>
      </c>
      <c r="C72" s="151">
        <f t="shared" si="0"/>
        <v>2162.299</v>
      </c>
      <c r="D72" s="33">
        <v>62900</v>
      </c>
      <c r="E72" s="33">
        <v>63000</v>
      </c>
      <c r="F72" s="151">
        <f t="shared" si="1"/>
        <v>2456.299</v>
      </c>
      <c r="G72" s="156">
        <v>68900</v>
      </c>
      <c r="H72" s="157">
        <v>69000</v>
      </c>
      <c r="I72" s="151">
        <f t="shared" si="2"/>
        <v>2750.299</v>
      </c>
    </row>
    <row r="73" spans="1:9" ht="9.9499999999999993" customHeight="1" x14ac:dyDescent="0.2">
      <c r="C73" s="25"/>
    </row>
    <row r="74" spans="1:9" ht="9.9499999999999993" customHeight="1" x14ac:dyDescent="0.2"/>
    <row r="75" spans="1:9" ht="9.9499999999999993" customHeight="1" x14ac:dyDescent="0.2"/>
    <row r="76" spans="1:9" ht="9.9499999999999993" customHeight="1" x14ac:dyDescent="0.2"/>
    <row r="77" spans="1:9" ht="9.9499999999999993" customHeight="1" x14ac:dyDescent="0.2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77"/>
  <sheetViews>
    <sheetView topLeftCell="A31" zoomScaleNormal="100" workbookViewId="0">
      <selection activeCell="I8" sqref="I8:I72"/>
    </sheetView>
  </sheetViews>
  <sheetFormatPr defaultRowHeight="12.75" x14ac:dyDescent="0.2"/>
  <cols>
    <col min="3" max="3" width="9.7109375" bestFit="1" customWidth="1"/>
    <col min="17" max="17" width="9.85546875" bestFit="1" customWidth="1"/>
  </cols>
  <sheetData>
    <row r="1" spans="1:19" ht="9.9499999999999993" customHeight="1" x14ac:dyDescent="0.2">
      <c r="A1" s="8" t="s">
        <v>6</v>
      </c>
      <c r="B1" s="15"/>
      <c r="C1" s="16"/>
      <c r="D1" s="8" t="s">
        <v>6</v>
      </c>
      <c r="E1" s="15"/>
      <c r="F1" s="16"/>
      <c r="G1" s="8" t="s">
        <v>6</v>
      </c>
      <c r="H1" s="15"/>
      <c r="I1" s="16"/>
    </row>
    <row r="2" spans="1:19" ht="9.9499999999999993" customHeight="1" x14ac:dyDescent="0.2">
      <c r="A2" s="9" t="s">
        <v>7</v>
      </c>
      <c r="B2" s="18"/>
      <c r="C2" s="19"/>
      <c r="D2" s="9" t="s">
        <v>7</v>
      </c>
      <c r="E2" s="18"/>
      <c r="F2" s="19"/>
      <c r="G2" s="9" t="s">
        <v>7</v>
      </c>
      <c r="H2" s="18"/>
      <c r="I2" s="19"/>
    </row>
    <row r="3" spans="1:19" ht="9.9499999999999993" customHeight="1" x14ac:dyDescent="0.2">
      <c r="A3" s="20"/>
      <c r="B3" s="21"/>
      <c r="C3" s="4"/>
      <c r="D3" s="20"/>
      <c r="E3" s="21"/>
      <c r="F3" s="4"/>
      <c r="G3" s="20"/>
      <c r="H3" s="21"/>
      <c r="I3" s="4"/>
    </row>
    <row r="4" spans="1:19" ht="9.9499999999999993" customHeight="1" thickBot="1" x14ac:dyDescent="0.25">
      <c r="A4" s="12" t="s">
        <v>0</v>
      </c>
      <c r="B4" s="13" t="s">
        <v>2</v>
      </c>
      <c r="C4" s="14" t="s">
        <v>4</v>
      </c>
      <c r="D4" s="12" t="s">
        <v>0</v>
      </c>
      <c r="E4" s="13" t="s">
        <v>2</v>
      </c>
      <c r="F4" s="14" t="s">
        <v>4</v>
      </c>
      <c r="G4" s="12" t="s">
        <v>0</v>
      </c>
      <c r="H4" s="13" t="s">
        <v>2</v>
      </c>
      <c r="I4" s="14" t="s">
        <v>4</v>
      </c>
    </row>
    <row r="5" spans="1:19" ht="9.9499999999999993" customHeight="1" thickTop="1" x14ac:dyDescent="0.2">
      <c r="A5" s="12" t="s">
        <v>1</v>
      </c>
      <c r="B5" s="13" t="s">
        <v>3</v>
      </c>
      <c r="C5" s="14" t="s">
        <v>5</v>
      </c>
      <c r="D5" s="12" t="s">
        <v>1</v>
      </c>
      <c r="E5" s="13" t="s">
        <v>3</v>
      </c>
      <c r="F5" s="14" t="s">
        <v>5</v>
      </c>
      <c r="G5" s="12" t="s">
        <v>1</v>
      </c>
      <c r="H5" s="13" t="s">
        <v>3</v>
      </c>
      <c r="I5" s="14" t="s">
        <v>5</v>
      </c>
      <c r="K5" s="79"/>
      <c r="L5" s="80"/>
      <c r="M5" s="80"/>
      <c r="N5" s="80"/>
      <c r="O5" s="80"/>
      <c r="P5" s="80"/>
      <c r="Q5" s="80"/>
      <c r="R5" s="80"/>
      <c r="S5" s="81"/>
    </row>
    <row r="6" spans="1:19" ht="9.9499999999999993" customHeight="1" x14ac:dyDescent="0.2">
      <c r="A6" s="3"/>
      <c r="B6" s="18"/>
      <c r="C6" s="4"/>
      <c r="D6" s="3"/>
      <c r="E6" s="18"/>
      <c r="F6" s="4"/>
      <c r="G6" s="3"/>
      <c r="H6" s="18"/>
      <c r="I6" s="4"/>
      <c r="K6" s="88" t="s">
        <v>27</v>
      </c>
      <c r="L6" s="76"/>
      <c r="M6" s="76"/>
      <c r="N6" s="76"/>
      <c r="O6" s="76"/>
      <c r="P6" s="76"/>
      <c r="Q6" s="76"/>
      <c r="R6" s="76"/>
      <c r="S6" s="77"/>
    </row>
    <row r="7" spans="1:19" ht="9.9499999999999993" customHeight="1" x14ac:dyDescent="0.2">
      <c r="A7" s="27"/>
      <c r="B7" s="28"/>
      <c r="C7" s="29"/>
      <c r="D7" s="30"/>
      <c r="E7" s="31"/>
      <c r="F7" s="29"/>
      <c r="G7" s="5"/>
      <c r="H7" s="6"/>
      <c r="I7" s="7"/>
      <c r="K7" s="82" t="s">
        <v>8</v>
      </c>
      <c r="L7" s="83" t="s">
        <v>9</v>
      </c>
      <c r="M7" s="84" t="s">
        <v>11</v>
      </c>
      <c r="N7" s="85" t="s">
        <v>10</v>
      </c>
      <c r="O7" s="86"/>
      <c r="P7" s="86"/>
      <c r="Q7" s="86"/>
      <c r="R7" s="86"/>
      <c r="S7" s="87"/>
    </row>
    <row r="8" spans="1:19" ht="9.9499999999999993" customHeight="1" x14ac:dyDescent="0.2">
      <c r="A8" s="24">
        <v>69000</v>
      </c>
      <c r="B8" s="25">
        <v>69100</v>
      </c>
      <c r="C8" s="26">
        <f>(((+A8+B8)/2)*0.049)+$S$12</f>
        <v>2755.1990000000005</v>
      </c>
      <c r="D8" s="24">
        <v>75001</v>
      </c>
      <c r="E8" s="25">
        <f>75101</f>
        <v>75101</v>
      </c>
      <c r="F8" s="26">
        <f>(((+D8+E8)/2)*0.049)+$S$12</f>
        <v>3049.2480000000005</v>
      </c>
      <c r="G8" s="24">
        <v>81001</v>
      </c>
      <c r="H8" s="25">
        <f>G8+100</f>
        <v>81101</v>
      </c>
      <c r="I8" s="26">
        <f>(((+G8+H8)/2)*0.049)+$S$12</f>
        <v>3343.2480000000005</v>
      </c>
      <c r="K8" s="66">
        <v>0</v>
      </c>
      <c r="L8" s="67">
        <v>5099</v>
      </c>
      <c r="M8" s="147">
        <v>0</v>
      </c>
      <c r="N8" s="43"/>
      <c r="O8" s="39"/>
      <c r="P8" s="39"/>
      <c r="Q8" s="39"/>
      <c r="R8" s="54"/>
      <c r="S8" s="75"/>
    </row>
    <row r="9" spans="1:19" ht="9.9499999999999993" customHeight="1" x14ac:dyDescent="0.2">
      <c r="A9" s="24">
        <v>69100</v>
      </c>
      <c r="B9" s="25">
        <v>69200</v>
      </c>
      <c r="C9" s="26">
        <f t="shared" ref="C9:C72" si="0">(((+A9+B9)/2)*0.049)+$S$12</f>
        <v>2760.0990000000002</v>
      </c>
      <c r="D9" s="24">
        <v>75101</v>
      </c>
      <c r="E9" s="25">
        <v>75201</v>
      </c>
      <c r="F9" s="26">
        <f t="shared" ref="F9:F72" si="1">(((+D9+E9)/2)*0.049)+$S$12</f>
        <v>3054.1480000000001</v>
      </c>
      <c r="G9" s="24">
        <v>81101</v>
      </c>
      <c r="H9" s="25">
        <f t="shared" ref="H9:H17" si="2">G9+100</f>
        <v>81201</v>
      </c>
      <c r="I9" s="26">
        <f t="shared" ref="I9:I72" si="3">(((+G9+H9)/2)*0.049)+$S$12</f>
        <v>3348.1480000000001</v>
      </c>
      <c r="K9" s="66">
        <v>5100</v>
      </c>
      <c r="L9" s="67">
        <v>10299</v>
      </c>
      <c r="M9" s="74">
        <v>0.02</v>
      </c>
      <c r="N9" s="44">
        <f>-(L8*(M9-M8))</f>
        <v>-101.98</v>
      </c>
      <c r="O9" s="39"/>
      <c r="P9" s="39"/>
      <c r="Q9" s="39"/>
      <c r="R9" s="38"/>
      <c r="S9" s="90">
        <f t="shared" ref="S9:S11" si="4">SUM(N9:R9)</f>
        <v>-101.98</v>
      </c>
    </row>
    <row r="10" spans="1:19" ht="9.9499999999999993" customHeight="1" x14ac:dyDescent="0.2">
      <c r="A10" s="24">
        <v>69200</v>
      </c>
      <c r="B10" s="25">
        <v>69300</v>
      </c>
      <c r="C10" s="26">
        <f t="shared" si="0"/>
        <v>2764.9989999999998</v>
      </c>
      <c r="D10" s="24">
        <v>75201</v>
      </c>
      <c r="E10" s="25">
        <v>75301</v>
      </c>
      <c r="F10" s="26">
        <f t="shared" si="1"/>
        <v>3059.0479999999998</v>
      </c>
      <c r="G10" s="24">
        <v>81201</v>
      </c>
      <c r="H10" s="25">
        <f t="shared" si="2"/>
        <v>81301</v>
      </c>
      <c r="I10" s="26">
        <f t="shared" si="3"/>
        <v>3353.0479999999998</v>
      </c>
      <c r="K10" s="66">
        <v>10300</v>
      </c>
      <c r="L10" s="67">
        <v>14699</v>
      </c>
      <c r="M10" s="74">
        <v>0.03</v>
      </c>
      <c r="N10" s="44">
        <f>+N9</f>
        <v>-101.98</v>
      </c>
      <c r="O10" s="40">
        <f>-(L9*(M10-M9))</f>
        <v>-102.98999999999998</v>
      </c>
      <c r="P10" s="2"/>
      <c r="Q10" s="39"/>
      <c r="R10" s="38"/>
      <c r="S10" s="90">
        <f t="shared" si="4"/>
        <v>-204.96999999999997</v>
      </c>
    </row>
    <row r="11" spans="1:19" ht="9.9499999999999993" customHeight="1" x14ac:dyDescent="0.2">
      <c r="A11" s="24">
        <v>69300</v>
      </c>
      <c r="B11" s="25">
        <v>69400</v>
      </c>
      <c r="C11" s="26">
        <f t="shared" si="0"/>
        <v>2769.8990000000003</v>
      </c>
      <c r="D11" s="24">
        <v>75301</v>
      </c>
      <c r="E11" s="25">
        <v>75401</v>
      </c>
      <c r="F11" s="26">
        <f t="shared" si="1"/>
        <v>3063.9480000000003</v>
      </c>
      <c r="G11" s="24">
        <v>81301</v>
      </c>
      <c r="H11" s="25">
        <f t="shared" si="2"/>
        <v>81401</v>
      </c>
      <c r="I11" s="26">
        <f t="shared" si="3"/>
        <v>3357.9480000000003</v>
      </c>
      <c r="K11" s="66">
        <v>14700</v>
      </c>
      <c r="L11" s="67">
        <v>24299</v>
      </c>
      <c r="M11" s="74">
        <v>3.4000000000000002E-2</v>
      </c>
      <c r="N11" s="44">
        <f>+N10</f>
        <v>-101.98</v>
      </c>
      <c r="O11" s="40">
        <f>+O10</f>
        <v>-102.98999999999998</v>
      </c>
      <c r="P11" s="40">
        <f>-(L10*(M11-M10))</f>
        <v>-58.796000000000049</v>
      </c>
      <c r="Q11" s="39"/>
      <c r="R11" s="38"/>
      <c r="S11" s="90">
        <f t="shared" si="4"/>
        <v>-263.76600000000002</v>
      </c>
    </row>
    <row r="12" spans="1:19" ht="9.9499999999999993" customHeight="1" x14ac:dyDescent="0.2">
      <c r="A12" s="24">
        <v>69400</v>
      </c>
      <c r="B12" s="25">
        <v>69500</v>
      </c>
      <c r="C12" s="26">
        <f t="shared" si="0"/>
        <v>2774.799</v>
      </c>
      <c r="D12" s="24">
        <v>75401</v>
      </c>
      <c r="E12" s="25">
        <v>75501</v>
      </c>
      <c r="F12" s="26">
        <f t="shared" si="1"/>
        <v>3068.848</v>
      </c>
      <c r="G12" s="24">
        <v>81401</v>
      </c>
      <c r="H12" s="25">
        <f t="shared" si="2"/>
        <v>81501</v>
      </c>
      <c r="I12" s="26">
        <f t="shared" si="3"/>
        <v>3362.848</v>
      </c>
      <c r="K12" s="66">
        <v>24300</v>
      </c>
      <c r="L12" s="67">
        <v>87000</v>
      </c>
      <c r="M12" s="74">
        <v>4.9000000000000002E-2</v>
      </c>
      <c r="N12" s="44">
        <f>+N11</f>
        <v>-101.98</v>
      </c>
      <c r="O12" s="40">
        <f>+O11</f>
        <v>-102.98999999999998</v>
      </c>
      <c r="P12" s="40">
        <f>+P11</f>
        <v>-58.796000000000049</v>
      </c>
      <c r="Q12" s="40">
        <f>-(L11*(M12-M11))</f>
        <v>-364.48500000000001</v>
      </c>
      <c r="R12" s="38"/>
      <c r="S12" s="90">
        <f>SUM(N12:R12)</f>
        <v>-628.25099999999998</v>
      </c>
    </row>
    <row r="13" spans="1:19" ht="9.9499999999999993" customHeight="1" thickBot="1" x14ac:dyDescent="0.25">
      <c r="A13" s="24">
        <v>69500</v>
      </c>
      <c r="B13" s="25">
        <v>69600</v>
      </c>
      <c r="C13" s="26">
        <f t="shared" si="0"/>
        <v>2779.6990000000005</v>
      </c>
      <c r="D13" s="24">
        <v>75501</v>
      </c>
      <c r="E13" s="25">
        <v>75601</v>
      </c>
      <c r="F13" s="26">
        <f t="shared" si="1"/>
        <v>3073.7480000000005</v>
      </c>
      <c r="G13" s="24">
        <v>81501</v>
      </c>
      <c r="H13" s="25">
        <f t="shared" si="2"/>
        <v>81601</v>
      </c>
      <c r="I13" s="26">
        <f t="shared" si="3"/>
        <v>3367.7480000000005</v>
      </c>
      <c r="K13" s="41" t="s">
        <v>29</v>
      </c>
      <c r="L13" s="42"/>
      <c r="M13" s="42"/>
      <c r="N13" s="42"/>
      <c r="O13" s="42"/>
      <c r="P13" s="42"/>
      <c r="Q13" s="42"/>
      <c r="R13" s="42"/>
      <c r="S13" s="53"/>
    </row>
    <row r="14" spans="1:19" ht="9.9499999999999993" customHeight="1" thickTop="1" x14ac:dyDescent="0.2">
      <c r="A14" s="24">
        <v>69600</v>
      </c>
      <c r="B14" s="25">
        <v>69700</v>
      </c>
      <c r="C14" s="26">
        <f t="shared" si="0"/>
        <v>2784.5990000000002</v>
      </c>
      <c r="D14" s="24">
        <v>75601</v>
      </c>
      <c r="E14" s="25">
        <v>75701</v>
      </c>
      <c r="F14" s="26">
        <f t="shared" si="1"/>
        <v>3078.6480000000001</v>
      </c>
      <c r="G14" s="24">
        <v>81601</v>
      </c>
      <c r="H14" s="25">
        <f t="shared" si="2"/>
        <v>81701</v>
      </c>
      <c r="I14" s="26">
        <f t="shared" si="3"/>
        <v>3372.6480000000001</v>
      </c>
    </row>
    <row r="15" spans="1:19" ht="9.9499999999999993" customHeight="1" thickBot="1" x14ac:dyDescent="0.25">
      <c r="A15" s="24">
        <v>69700</v>
      </c>
      <c r="B15" s="25">
        <v>69800</v>
      </c>
      <c r="C15" s="26">
        <f t="shared" si="0"/>
        <v>2789.4989999999998</v>
      </c>
      <c r="D15" s="24">
        <v>75701</v>
      </c>
      <c r="E15" s="25">
        <f>D15+100</f>
        <v>75801</v>
      </c>
      <c r="F15" s="26">
        <f t="shared" si="1"/>
        <v>3083.5479999999998</v>
      </c>
      <c r="G15" s="24">
        <v>81701</v>
      </c>
      <c r="H15" s="25">
        <f t="shared" si="2"/>
        <v>81801</v>
      </c>
      <c r="I15" s="26">
        <f t="shared" si="3"/>
        <v>3377.5479999999998</v>
      </c>
    </row>
    <row r="16" spans="1:19" ht="9.9499999999999993" customHeight="1" thickTop="1" x14ac:dyDescent="0.2">
      <c r="A16" s="24">
        <v>69800</v>
      </c>
      <c r="B16" s="25">
        <v>69900</v>
      </c>
      <c r="C16" s="26">
        <f t="shared" si="0"/>
        <v>2794.3990000000003</v>
      </c>
      <c r="D16" s="24">
        <v>75801</v>
      </c>
      <c r="E16" s="25">
        <f t="shared" ref="E16:E72" si="5">D16+100</f>
        <v>75901</v>
      </c>
      <c r="F16" s="26">
        <f t="shared" si="1"/>
        <v>3088.4480000000003</v>
      </c>
      <c r="G16" s="24">
        <v>81801</v>
      </c>
      <c r="H16" s="25">
        <f t="shared" si="2"/>
        <v>81901</v>
      </c>
      <c r="I16" s="26">
        <f t="shared" si="3"/>
        <v>3382.4480000000003</v>
      </c>
      <c r="K16" s="79"/>
      <c r="L16" s="80"/>
      <c r="M16" s="80"/>
      <c r="N16" s="80"/>
      <c r="O16" s="80"/>
      <c r="P16" s="80"/>
      <c r="Q16" s="80"/>
      <c r="R16" s="80"/>
      <c r="S16" s="81"/>
    </row>
    <row r="17" spans="1:19" ht="9.9499999999999993" customHeight="1" x14ac:dyDescent="0.2">
      <c r="A17" s="24">
        <v>69900</v>
      </c>
      <c r="B17" s="25">
        <v>70000</v>
      </c>
      <c r="C17" s="26">
        <f t="shared" si="0"/>
        <v>2799.299</v>
      </c>
      <c r="D17" s="24">
        <v>75901</v>
      </c>
      <c r="E17" s="25">
        <f t="shared" si="5"/>
        <v>76001</v>
      </c>
      <c r="F17" s="26">
        <f t="shared" si="1"/>
        <v>3093.348</v>
      </c>
      <c r="G17" s="24">
        <v>81901</v>
      </c>
      <c r="H17" s="25">
        <f t="shared" si="2"/>
        <v>82001</v>
      </c>
      <c r="I17" s="26">
        <f t="shared" si="3"/>
        <v>3387.348</v>
      </c>
      <c r="K17" s="88" t="s">
        <v>28</v>
      </c>
      <c r="L17" s="76"/>
      <c r="M17" s="76"/>
      <c r="N17" s="76"/>
      <c r="O17" s="76"/>
      <c r="P17" s="76"/>
      <c r="Q17" s="76"/>
      <c r="R17" s="76"/>
      <c r="S17" s="77"/>
    </row>
    <row r="18" spans="1:19" ht="9.9499999999999993" customHeight="1" x14ac:dyDescent="0.2">
      <c r="A18" s="30"/>
      <c r="B18" s="31"/>
      <c r="C18" s="29"/>
      <c r="D18" s="5"/>
      <c r="E18" s="6"/>
      <c r="F18" s="29"/>
      <c r="G18" s="34"/>
      <c r="H18" s="35"/>
      <c r="I18" s="29"/>
      <c r="K18" s="82" t="s">
        <v>8</v>
      </c>
      <c r="L18" s="83" t="s">
        <v>9</v>
      </c>
      <c r="M18" s="84" t="s">
        <v>11</v>
      </c>
      <c r="N18" s="85" t="s">
        <v>10</v>
      </c>
      <c r="O18" s="86"/>
      <c r="P18" s="86"/>
      <c r="Q18" s="86"/>
      <c r="R18" s="86"/>
      <c r="S18" s="87"/>
    </row>
    <row r="19" spans="1:19" ht="9.9499999999999993" customHeight="1" x14ac:dyDescent="0.2">
      <c r="A19" s="24">
        <v>70000</v>
      </c>
      <c r="B19" s="25">
        <v>70100</v>
      </c>
      <c r="C19" s="26">
        <f t="shared" si="0"/>
        <v>2804.1990000000005</v>
      </c>
      <c r="D19" s="24">
        <v>76001</v>
      </c>
      <c r="E19" s="25">
        <f t="shared" si="5"/>
        <v>76101</v>
      </c>
      <c r="F19" s="26">
        <f t="shared" si="1"/>
        <v>3098.2480000000005</v>
      </c>
      <c r="G19" s="24">
        <v>82001</v>
      </c>
      <c r="H19" s="25">
        <f t="shared" ref="H19:H28" si="6">G19+100</f>
        <v>82101</v>
      </c>
      <c r="I19" s="26">
        <f t="shared" si="3"/>
        <v>3392.2480000000005</v>
      </c>
      <c r="K19" s="66">
        <v>0</v>
      </c>
      <c r="L19" s="67">
        <v>4400</v>
      </c>
      <c r="M19" s="74">
        <v>0.02</v>
      </c>
      <c r="N19" s="43"/>
      <c r="O19" s="39"/>
      <c r="P19" s="39"/>
      <c r="Q19" s="39"/>
      <c r="R19" s="54"/>
      <c r="S19" s="75"/>
    </row>
    <row r="20" spans="1:19" ht="9.9499999999999993" customHeight="1" x14ac:dyDescent="0.2">
      <c r="A20" s="24">
        <v>70100</v>
      </c>
      <c r="B20" s="25">
        <v>70200</v>
      </c>
      <c r="C20" s="26">
        <f t="shared" si="0"/>
        <v>2809.0990000000002</v>
      </c>
      <c r="D20" s="24">
        <v>76101</v>
      </c>
      <c r="E20" s="25">
        <f t="shared" si="5"/>
        <v>76201</v>
      </c>
      <c r="F20" s="26">
        <f t="shared" si="1"/>
        <v>3103.1480000000001</v>
      </c>
      <c r="G20" s="24">
        <v>82101</v>
      </c>
      <c r="H20" s="25">
        <f t="shared" si="6"/>
        <v>82201</v>
      </c>
      <c r="I20" s="26">
        <f t="shared" si="3"/>
        <v>3397.1480000000001</v>
      </c>
      <c r="K20" s="66">
        <v>4401</v>
      </c>
      <c r="L20" s="67">
        <v>8800</v>
      </c>
      <c r="M20" s="74">
        <v>0.04</v>
      </c>
      <c r="N20" s="44">
        <f>-(L19*(M20-M19))</f>
        <v>-88</v>
      </c>
      <c r="O20" s="39"/>
      <c r="P20" s="39"/>
      <c r="Q20" s="39"/>
      <c r="R20" s="38"/>
      <c r="S20" s="90">
        <f t="shared" ref="S20:S21" si="7">SUM(N20:R20)</f>
        <v>-88</v>
      </c>
    </row>
    <row r="21" spans="1:19" ht="9.9499999999999993" customHeight="1" x14ac:dyDescent="0.2">
      <c r="A21" s="24">
        <v>70200</v>
      </c>
      <c r="B21" s="25">
        <v>70300</v>
      </c>
      <c r="C21" s="26">
        <f t="shared" si="0"/>
        <v>2813.9989999999998</v>
      </c>
      <c r="D21" s="24">
        <v>76201</v>
      </c>
      <c r="E21" s="25">
        <f t="shared" si="5"/>
        <v>76301</v>
      </c>
      <c r="F21" s="26">
        <f t="shared" si="1"/>
        <v>3108.0479999999998</v>
      </c>
      <c r="G21" s="24">
        <v>82201</v>
      </c>
      <c r="H21" s="25">
        <f t="shared" si="6"/>
        <v>82301</v>
      </c>
      <c r="I21" s="26">
        <f t="shared" si="3"/>
        <v>3402.0479999999998</v>
      </c>
      <c r="K21" s="66">
        <v>8801</v>
      </c>
      <c r="L21" s="67" t="s">
        <v>26</v>
      </c>
      <c r="M21" s="74">
        <v>4.9000000000000002E-2</v>
      </c>
      <c r="N21" s="44">
        <f>+N20</f>
        <v>-88</v>
      </c>
      <c r="O21" s="40">
        <f>-(L20*(M21-M20))</f>
        <v>-79.2</v>
      </c>
      <c r="P21" s="2"/>
      <c r="Q21" s="39"/>
      <c r="R21" s="38"/>
      <c r="S21" s="90">
        <f t="shared" si="7"/>
        <v>-167.2</v>
      </c>
    </row>
    <row r="22" spans="1:19" ht="9.9499999999999993" customHeight="1" thickBot="1" x14ac:dyDescent="0.25">
      <c r="A22" s="24">
        <v>70300</v>
      </c>
      <c r="B22" s="25">
        <v>70400</v>
      </c>
      <c r="C22" s="26">
        <f t="shared" si="0"/>
        <v>2818.8990000000003</v>
      </c>
      <c r="D22" s="24">
        <v>76301</v>
      </c>
      <c r="E22" s="25">
        <f t="shared" si="5"/>
        <v>76401</v>
      </c>
      <c r="F22" s="26">
        <f t="shared" si="1"/>
        <v>3112.9480000000003</v>
      </c>
      <c r="G22" s="24">
        <v>82301</v>
      </c>
      <c r="H22" s="25">
        <f t="shared" si="6"/>
        <v>82401</v>
      </c>
      <c r="I22" s="26">
        <f t="shared" si="3"/>
        <v>3406.9480000000003</v>
      </c>
      <c r="K22" s="41" t="s">
        <v>29</v>
      </c>
      <c r="L22" s="42"/>
      <c r="M22" s="42"/>
      <c r="N22" s="42"/>
      <c r="O22" s="42"/>
      <c r="P22" s="42"/>
      <c r="Q22" s="42"/>
      <c r="R22" s="42"/>
      <c r="S22" s="53"/>
    </row>
    <row r="23" spans="1:19" ht="9.9499999999999993" customHeight="1" thickTop="1" x14ac:dyDescent="0.2">
      <c r="A23" s="24">
        <v>70400</v>
      </c>
      <c r="B23" s="25">
        <v>70500</v>
      </c>
      <c r="C23" s="26">
        <f t="shared" si="0"/>
        <v>2823.799</v>
      </c>
      <c r="D23" s="24">
        <v>76401</v>
      </c>
      <c r="E23" s="25">
        <f t="shared" si="5"/>
        <v>76501</v>
      </c>
      <c r="F23" s="26">
        <f t="shared" si="1"/>
        <v>3117.848</v>
      </c>
      <c r="G23" s="24">
        <v>82401</v>
      </c>
      <c r="H23" s="25">
        <f t="shared" si="6"/>
        <v>82501</v>
      </c>
      <c r="I23" s="26">
        <f t="shared" si="3"/>
        <v>3411.848</v>
      </c>
    </row>
    <row r="24" spans="1:19" ht="9.9499999999999993" customHeight="1" x14ac:dyDescent="0.2">
      <c r="A24" s="24">
        <v>70500</v>
      </c>
      <c r="B24" s="25">
        <v>70600</v>
      </c>
      <c r="C24" s="26">
        <f t="shared" si="0"/>
        <v>2828.6990000000005</v>
      </c>
      <c r="D24" s="24">
        <v>76501</v>
      </c>
      <c r="E24" s="25">
        <f t="shared" si="5"/>
        <v>76601</v>
      </c>
      <c r="F24" s="26">
        <f t="shared" si="1"/>
        <v>3122.7480000000005</v>
      </c>
      <c r="G24" s="24">
        <v>82501</v>
      </c>
      <c r="H24" s="25">
        <f t="shared" si="6"/>
        <v>82601</v>
      </c>
      <c r="I24" s="26">
        <f t="shared" si="3"/>
        <v>3416.7480000000005</v>
      </c>
    </row>
    <row r="25" spans="1:19" ht="9.9499999999999993" customHeight="1" x14ac:dyDescent="0.2">
      <c r="A25" s="24">
        <v>70600</v>
      </c>
      <c r="B25" s="25">
        <v>70700</v>
      </c>
      <c r="C25" s="26">
        <f t="shared" si="0"/>
        <v>2833.5990000000002</v>
      </c>
      <c r="D25" s="24">
        <v>76601</v>
      </c>
      <c r="E25" s="25">
        <f t="shared" si="5"/>
        <v>76701</v>
      </c>
      <c r="F25" s="26">
        <f t="shared" si="1"/>
        <v>3127.6480000000001</v>
      </c>
      <c r="G25" s="24">
        <v>82601</v>
      </c>
      <c r="H25" s="25">
        <f t="shared" si="6"/>
        <v>82701</v>
      </c>
      <c r="I25" s="26">
        <f t="shared" si="3"/>
        <v>3421.6480000000001</v>
      </c>
    </row>
    <row r="26" spans="1:19" ht="9.9499999999999993" customHeight="1" x14ac:dyDescent="0.2">
      <c r="A26" s="24">
        <v>70700</v>
      </c>
      <c r="B26" s="25">
        <v>70800</v>
      </c>
      <c r="C26" s="26">
        <f t="shared" si="0"/>
        <v>2838.4989999999998</v>
      </c>
      <c r="D26" s="24">
        <v>76701</v>
      </c>
      <c r="E26" s="25">
        <f t="shared" si="5"/>
        <v>76801</v>
      </c>
      <c r="F26" s="26">
        <f t="shared" si="1"/>
        <v>3132.5479999999998</v>
      </c>
      <c r="G26" s="24">
        <v>82701</v>
      </c>
      <c r="H26" s="25">
        <f t="shared" si="6"/>
        <v>82801</v>
      </c>
      <c r="I26" s="26">
        <f t="shared" si="3"/>
        <v>3426.5479999999998</v>
      </c>
    </row>
    <row r="27" spans="1:19" ht="9.9499999999999993" customHeight="1" x14ac:dyDescent="0.2">
      <c r="A27" s="24">
        <v>70800</v>
      </c>
      <c r="B27" s="25">
        <v>70900</v>
      </c>
      <c r="C27" s="26">
        <f t="shared" si="0"/>
        <v>2843.3990000000003</v>
      </c>
      <c r="D27" s="24">
        <v>76801</v>
      </c>
      <c r="E27" s="25">
        <f t="shared" si="5"/>
        <v>76901</v>
      </c>
      <c r="F27" s="26">
        <f t="shared" si="1"/>
        <v>3137.4480000000003</v>
      </c>
      <c r="G27" s="24">
        <v>82801</v>
      </c>
      <c r="H27" s="25">
        <f t="shared" si="6"/>
        <v>82901</v>
      </c>
      <c r="I27" s="26">
        <f t="shared" si="3"/>
        <v>3431.4480000000003</v>
      </c>
    </row>
    <row r="28" spans="1:19" ht="9.9499999999999993" customHeight="1" x14ac:dyDescent="0.2">
      <c r="A28" s="24">
        <v>70900</v>
      </c>
      <c r="B28" s="25">
        <v>71000</v>
      </c>
      <c r="C28" s="26">
        <f t="shared" si="0"/>
        <v>2848.299</v>
      </c>
      <c r="D28" s="24">
        <v>76901</v>
      </c>
      <c r="E28" s="25">
        <f t="shared" si="5"/>
        <v>77001</v>
      </c>
      <c r="F28" s="26">
        <f t="shared" si="1"/>
        <v>3142.348</v>
      </c>
      <c r="G28" s="24">
        <v>82901</v>
      </c>
      <c r="H28" s="25">
        <f t="shared" si="6"/>
        <v>83001</v>
      </c>
      <c r="I28" s="26">
        <f t="shared" si="3"/>
        <v>3436.348</v>
      </c>
    </row>
    <row r="29" spans="1:19" ht="9.9499999999999993" customHeight="1" x14ac:dyDescent="0.2">
      <c r="A29" s="5"/>
      <c r="B29" s="6"/>
      <c r="C29" s="29"/>
      <c r="D29" s="27"/>
      <c r="E29" s="28"/>
      <c r="F29" s="29"/>
      <c r="G29" s="34"/>
      <c r="H29" s="35"/>
      <c r="I29" s="29"/>
    </row>
    <row r="30" spans="1:19" ht="9.9499999999999993" customHeight="1" x14ac:dyDescent="0.2">
      <c r="A30" s="24">
        <v>71000</v>
      </c>
      <c r="B30" s="25">
        <v>71100</v>
      </c>
      <c r="C30" s="26">
        <f t="shared" si="0"/>
        <v>2853.1990000000005</v>
      </c>
      <c r="D30" s="24">
        <v>77001</v>
      </c>
      <c r="E30" s="25">
        <f t="shared" si="5"/>
        <v>77101</v>
      </c>
      <c r="F30" s="26">
        <f t="shared" si="1"/>
        <v>3147.2480000000005</v>
      </c>
      <c r="G30" s="24">
        <v>83001</v>
      </c>
      <c r="H30" s="25">
        <f t="shared" ref="H30:H39" si="8">G30+100</f>
        <v>83101</v>
      </c>
      <c r="I30" s="26">
        <f t="shared" si="3"/>
        <v>3441.2480000000005</v>
      </c>
    </row>
    <row r="31" spans="1:19" ht="9.9499999999999993" customHeight="1" x14ac:dyDescent="0.2">
      <c r="A31" s="24">
        <v>71100</v>
      </c>
      <c r="B31" s="25">
        <v>71200</v>
      </c>
      <c r="C31" s="26">
        <f t="shared" si="0"/>
        <v>2858.0990000000002</v>
      </c>
      <c r="D31" s="24">
        <v>77101</v>
      </c>
      <c r="E31" s="25">
        <f t="shared" si="5"/>
        <v>77201</v>
      </c>
      <c r="F31" s="26">
        <f t="shared" si="1"/>
        <v>3152.1480000000001</v>
      </c>
      <c r="G31" s="24">
        <v>83101</v>
      </c>
      <c r="H31" s="25">
        <f t="shared" si="8"/>
        <v>83201</v>
      </c>
      <c r="I31" s="26">
        <f t="shared" si="3"/>
        <v>3446.1480000000001</v>
      </c>
    </row>
    <row r="32" spans="1:19" ht="9.9499999999999993" customHeight="1" x14ac:dyDescent="0.2">
      <c r="A32" s="24">
        <v>71200</v>
      </c>
      <c r="B32" s="25">
        <v>71300</v>
      </c>
      <c r="C32" s="26">
        <f t="shared" si="0"/>
        <v>2862.9989999999998</v>
      </c>
      <c r="D32" s="24">
        <v>77201</v>
      </c>
      <c r="E32" s="25">
        <f t="shared" si="5"/>
        <v>77301</v>
      </c>
      <c r="F32" s="26">
        <f t="shared" si="1"/>
        <v>3157.0479999999998</v>
      </c>
      <c r="G32" s="24">
        <v>83201</v>
      </c>
      <c r="H32" s="25">
        <f t="shared" si="8"/>
        <v>83301</v>
      </c>
      <c r="I32" s="26">
        <f t="shared" si="3"/>
        <v>3451.0479999999998</v>
      </c>
    </row>
    <row r="33" spans="1:12" ht="9.9499999999999993" customHeight="1" x14ac:dyDescent="0.2">
      <c r="A33" s="24">
        <v>71300</v>
      </c>
      <c r="B33" s="25">
        <v>71400</v>
      </c>
      <c r="C33" s="26">
        <f t="shared" si="0"/>
        <v>2867.8990000000003</v>
      </c>
      <c r="D33" s="24">
        <v>77301</v>
      </c>
      <c r="E33" s="25">
        <f t="shared" si="5"/>
        <v>77401</v>
      </c>
      <c r="F33" s="26">
        <f t="shared" si="1"/>
        <v>3161.9480000000003</v>
      </c>
      <c r="G33" s="24">
        <v>83301</v>
      </c>
      <c r="H33" s="25">
        <f t="shared" si="8"/>
        <v>83401</v>
      </c>
      <c r="I33" s="26">
        <f t="shared" si="3"/>
        <v>3455.9480000000003</v>
      </c>
    </row>
    <row r="34" spans="1:12" ht="9.9499999999999993" customHeight="1" x14ac:dyDescent="0.2">
      <c r="A34" s="24">
        <v>71400</v>
      </c>
      <c r="B34" s="25">
        <v>71500</v>
      </c>
      <c r="C34" s="26">
        <f t="shared" si="0"/>
        <v>2872.799</v>
      </c>
      <c r="D34" s="24">
        <v>77401</v>
      </c>
      <c r="E34" s="25">
        <f t="shared" si="5"/>
        <v>77501</v>
      </c>
      <c r="F34" s="26">
        <f t="shared" si="1"/>
        <v>3166.848</v>
      </c>
      <c r="G34" s="24">
        <v>83401</v>
      </c>
      <c r="H34" s="25">
        <f t="shared" si="8"/>
        <v>83501</v>
      </c>
      <c r="I34" s="26">
        <f t="shared" si="3"/>
        <v>3460.848</v>
      </c>
    </row>
    <row r="35" spans="1:12" ht="9.9499999999999993" customHeight="1" x14ac:dyDescent="0.2">
      <c r="A35" s="24">
        <v>71500</v>
      </c>
      <c r="B35" s="25">
        <v>71600</v>
      </c>
      <c r="C35" s="26">
        <f t="shared" si="0"/>
        <v>2877.6990000000005</v>
      </c>
      <c r="D35" s="24">
        <v>77501</v>
      </c>
      <c r="E35" s="25">
        <f t="shared" si="5"/>
        <v>77601</v>
      </c>
      <c r="F35" s="26">
        <f t="shared" si="1"/>
        <v>3171.7480000000005</v>
      </c>
      <c r="G35" s="24">
        <v>83501</v>
      </c>
      <c r="H35" s="25">
        <f t="shared" si="8"/>
        <v>83601</v>
      </c>
      <c r="I35" s="26">
        <f t="shared" si="3"/>
        <v>3465.7480000000005</v>
      </c>
    </row>
    <row r="36" spans="1:12" ht="9.9499999999999993" customHeight="1" x14ac:dyDescent="0.2">
      <c r="A36" s="24">
        <v>71600</v>
      </c>
      <c r="B36" s="25">
        <v>71700</v>
      </c>
      <c r="C36" s="26">
        <f t="shared" si="0"/>
        <v>2882.5990000000002</v>
      </c>
      <c r="D36" s="24">
        <v>77601</v>
      </c>
      <c r="E36" s="25">
        <f t="shared" si="5"/>
        <v>77701</v>
      </c>
      <c r="F36" s="26">
        <f t="shared" si="1"/>
        <v>3176.6480000000001</v>
      </c>
      <c r="G36" s="24">
        <v>83601</v>
      </c>
      <c r="H36" s="25">
        <f t="shared" si="8"/>
        <v>83701</v>
      </c>
      <c r="I36" s="26">
        <f t="shared" si="3"/>
        <v>3470.6480000000001</v>
      </c>
    </row>
    <row r="37" spans="1:12" ht="9.9499999999999993" customHeight="1" x14ac:dyDescent="0.2">
      <c r="A37" s="24">
        <v>71700</v>
      </c>
      <c r="B37" s="25">
        <v>71800</v>
      </c>
      <c r="C37" s="26">
        <f t="shared" si="0"/>
        <v>2887.4989999999998</v>
      </c>
      <c r="D37" s="24">
        <v>77701</v>
      </c>
      <c r="E37" s="25">
        <f t="shared" si="5"/>
        <v>77801</v>
      </c>
      <c r="F37" s="26">
        <f t="shared" si="1"/>
        <v>3181.5479999999998</v>
      </c>
      <c r="G37" s="24">
        <v>83701</v>
      </c>
      <c r="H37" s="25">
        <f t="shared" si="8"/>
        <v>83801</v>
      </c>
      <c r="I37" s="26">
        <f t="shared" si="3"/>
        <v>3475.5479999999998</v>
      </c>
    </row>
    <row r="38" spans="1:12" ht="9.9499999999999993" customHeight="1" x14ac:dyDescent="0.2">
      <c r="A38" s="24">
        <v>71800</v>
      </c>
      <c r="B38" s="25">
        <v>71900</v>
      </c>
      <c r="C38" s="26">
        <f t="shared" si="0"/>
        <v>2892.3990000000003</v>
      </c>
      <c r="D38" s="24">
        <v>77801</v>
      </c>
      <c r="E38" s="25">
        <f t="shared" si="5"/>
        <v>77901</v>
      </c>
      <c r="F38" s="26">
        <f t="shared" si="1"/>
        <v>3186.4480000000003</v>
      </c>
      <c r="G38" s="24">
        <v>83801</v>
      </c>
      <c r="H38" s="25">
        <f t="shared" si="8"/>
        <v>83901</v>
      </c>
      <c r="I38" s="26">
        <f t="shared" si="3"/>
        <v>3480.4480000000003</v>
      </c>
    </row>
    <row r="39" spans="1:12" ht="9.9499999999999993" customHeight="1" x14ac:dyDescent="0.2">
      <c r="A39" s="24">
        <v>71900</v>
      </c>
      <c r="B39" s="25">
        <v>72000</v>
      </c>
      <c r="C39" s="26">
        <f t="shared" si="0"/>
        <v>2897.299</v>
      </c>
      <c r="D39" s="24">
        <v>77901</v>
      </c>
      <c r="E39" s="25">
        <f t="shared" si="5"/>
        <v>78001</v>
      </c>
      <c r="F39" s="26">
        <f t="shared" si="1"/>
        <v>3191.348</v>
      </c>
      <c r="G39" s="24">
        <v>83901</v>
      </c>
      <c r="H39" s="25">
        <f t="shared" si="8"/>
        <v>84001</v>
      </c>
      <c r="I39" s="26">
        <f t="shared" si="3"/>
        <v>3485.348</v>
      </c>
    </row>
    <row r="40" spans="1:12" ht="9.9499999999999993" customHeight="1" x14ac:dyDescent="0.2">
      <c r="A40" s="27"/>
      <c r="B40" s="28"/>
      <c r="C40" s="29"/>
      <c r="D40" s="27"/>
      <c r="E40" s="28"/>
      <c r="F40" s="29"/>
      <c r="G40" s="34"/>
      <c r="H40" s="35"/>
      <c r="I40" s="29"/>
    </row>
    <row r="41" spans="1:12" ht="9.9499999999999993" customHeight="1" x14ac:dyDescent="0.2">
      <c r="A41" s="24">
        <v>72000</v>
      </c>
      <c r="B41" s="25">
        <v>72100</v>
      </c>
      <c r="C41" s="26">
        <f t="shared" si="0"/>
        <v>2902.1990000000005</v>
      </c>
      <c r="D41" s="24">
        <v>78001</v>
      </c>
      <c r="E41" s="25">
        <f t="shared" si="5"/>
        <v>78101</v>
      </c>
      <c r="F41" s="26">
        <f t="shared" si="1"/>
        <v>3196.2480000000005</v>
      </c>
      <c r="G41" s="24">
        <v>84001</v>
      </c>
      <c r="H41" s="25">
        <f t="shared" ref="H41:H50" si="9">G41+100</f>
        <v>84101</v>
      </c>
      <c r="I41" s="26">
        <f t="shared" si="3"/>
        <v>3490.2479999999996</v>
      </c>
    </row>
    <row r="42" spans="1:12" ht="9.9499999999999993" customHeight="1" x14ac:dyDescent="0.2">
      <c r="A42" s="24">
        <v>72100</v>
      </c>
      <c r="B42" s="25">
        <v>72200</v>
      </c>
      <c r="C42" s="26">
        <f t="shared" si="0"/>
        <v>2907.0990000000002</v>
      </c>
      <c r="D42" s="24">
        <v>78101</v>
      </c>
      <c r="E42" s="25">
        <f t="shared" si="5"/>
        <v>78201</v>
      </c>
      <c r="F42" s="26">
        <f t="shared" si="1"/>
        <v>3201.1480000000001</v>
      </c>
      <c r="G42" s="24">
        <v>84101</v>
      </c>
      <c r="H42" s="25">
        <f t="shared" si="9"/>
        <v>84201</v>
      </c>
      <c r="I42" s="26">
        <f t="shared" si="3"/>
        <v>3495.1480000000001</v>
      </c>
    </row>
    <row r="43" spans="1:12" ht="9.9499999999999993" customHeight="1" x14ac:dyDescent="0.2">
      <c r="A43" s="24">
        <v>72200</v>
      </c>
      <c r="B43" s="25">
        <v>72300</v>
      </c>
      <c r="C43" s="26">
        <f t="shared" si="0"/>
        <v>2911.9989999999998</v>
      </c>
      <c r="D43" s="24">
        <v>78201</v>
      </c>
      <c r="E43" s="25">
        <f t="shared" si="5"/>
        <v>78301</v>
      </c>
      <c r="F43" s="26">
        <f t="shared" si="1"/>
        <v>3206.0479999999998</v>
      </c>
      <c r="G43" s="24">
        <v>84201</v>
      </c>
      <c r="H43" s="25">
        <f t="shared" si="9"/>
        <v>84301</v>
      </c>
      <c r="I43" s="26">
        <f t="shared" si="3"/>
        <v>3500.0479999999998</v>
      </c>
    </row>
    <row r="44" spans="1:12" ht="9.9499999999999993" customHeight="1" x14ac:dyDescent="0.2">
      <c r="A44" s="24">
        <v>72300</v>
      </c>
      <c r="B44" s="25">
        <v>72400</v>
      </c>
      <c r="C44" s="26">
        <f t="shared" si="0"/>
        <v>2916.8990000000003</v>
      </c>
      <c r="D44" s="24">
        <v>78301</v>
      </c>
      <c r="E44" s="25">
        <f t="shared" si="5"/>
        <v>78401</v>
      </c>
      <c r="F44" s="26">
        <f t="shared" si="1"/>
        <v>3210.9480000000003</v>
      </c>
      <c r="G44" s="24">
        <v>84301</v>
      </c>
      <c r="H44" s="25">
        <f t="shared" si="9"/>
        <v>84401</v>
      </c>
      <c r="I44" s="26">
        <f t="shared" si="3"/>
        <v>3504.9480000000003</v>
      </c>
    </row>
    <row r="45" spans="1:12" ht="9.9499999999999993" customHeight="1" x14ac:dyDescent="0.2">
      <c r="A45" s="24">
        <v>72400</v>
      </c>
      <c r="B45" s="25">
        <v>72500</v>
      </c>
      <c r="C45" s="26">
        <f t="shared" si="0"/>
        <v>2921.799</v>
      </c>
      <c r="D45" s="24">
        <v>78401</v>
      </c>
      <c r="E45" s="25">
        <f t="shared" si="5"/>
        <v>78501</v>
      </c>
      <c r="F45" s="26">
        <f t="shared" si="1"/>
        <v>3215.848</v>
      </c>
      <c r="G45" s="24">
        <v>84401</v>
      </c>
      <c r="H45" s="25">
        <f t="shared" si="9"/>
        <v>84501</v>
      </c>
      <c r="I45" s="26">
        <f t="shared" si="3"/>
        <v>3509.848</v>
      </c>
    </row>
    <row r="46" spans="1:12" ht="9.9499999999999993" customHeight="1" x14ac:dyDescent="0.2">
      <c r="A46" s="24">
        <v>72500</v>
      </c>
      <c r="B46" s="25">
        <v>72600</v>
      </c>
      <c r="C46" s="26">
        <f t="shared" si="0"/>
        <v>2926.6990000000005</v>
      </c>
      <c r="D46" s="24">
        <v>78501</v>
      </c>
      <c r="E46" s="25">
        <f t="shared" si="5"/>
        <v>78601</v>
      </c>
      <c r="F46" s="26">
        <f t="shared" si="1"/>
        <v>3220.7480000000005</v>
      </c>
      <c r="G46" s="24">
        <v>84501</v>
      </c>
      <c r="H46" s="25">
        <f t="shared" si="9"/>
        <v>84601</v>
      </c>
      <c r="I46" s="26">
        <f t="shared" si="3"/>
        <v>3514.7479999999996</v>
      </c>
    </row>
    <row r="47" spans="1:12" ht="9.9499999999999993" customHeight="1" x14ac:dyDescent="0.2">
      <c r="A47" s="24">
        <v>72600</v>
      </c>
      <c r="B47" s="25">
        <v>72700</v>
      </c>
      <c r="C47" s="26">
        <f t="shared" si="0"/>
        <v>2931.5990000000002</v>
      </c>
      <c r="D47" s="24">
        <v>78601</v>
      </c>
      <c r="E47" s="25">
        <f t="shared" si="5"/>
        <v>78701</v>
      </c>
      <c r="F47" s="26">
        <f t="shared" si="1"/>
        <v>3225.6480000000001</v>
      </c>
      <c r="G47" s="24">
        <v>84601</v>
      </c>
      <c r="H47" s="25">
        <f t="shared" si="9"/>
        <v>84701</v>
      </c>
      <c r="I47" s="26">
        <f t="shared" si="3"/>
        <v>3519.6480000000001</v>
      </c>
      <c r="L47" s="2"/>
    </row>
    <row r="48" spans="1:12" ht="9.9499999999999993" customHeight="1" x14ac:dyDescent="0.2">
      <c r="A48" s="24">
        <v>72700</v>
      </c>
      <c r="B48" s="25">
        <v>72800</v>
      </c>
      <c r="C48" s="26">
        <f t="shared" si="0"/>
        <v>2936.4989999999998</v>
      </c>
      <c r="D48" s="24">
        <v>78701</v>
      </c>
      <c r="E48" s="25">
        <f t="shared" si="5"/>
        <v>78801</v>
      </c>
      <c r="F48" s="26">
        <f t="shared" si="1"/>
        <v>3230.5479999999998</v>
      </c>
      <c r="G48" s="24">
        <v>84701</v>
      </c>
      <c r="H48" s="25">
        <f t="shared" si="9"/>
        <v>84801</v>
      </c>
      <c r="I48" s="26">
        <f t="shared" si="3"/>
        <v>3524.5479999999998</v>
      </c>
    </row>
    <row r="49" spans="1:9" ht="9.9499999999999993" customHeight="1" x14ac:dyDescent="0.2">
      <c r="A49" s="24">
        <v>72800</v>
      </c>
      <c r="B49" s="25">
        <v>72900</v>
      </c>
      <c r="C49" s="26">
        <f t="shared" si="0"/>
        <v>2941.3990000000003</v>
      </c>
      <c r="D49" s="24">
        <v>78801</v>
      </c>
      <c r="E49" s="25">
        <f t="shared" si="5"/>
        <v>78901</v>
      </c>
      <c r="F49" s="26">
        <f t="shared" si="1"/>
        <v>3235.4480000000003</v>
      </c>
      <c r="G49" s="24">
        <v>84801</v>
      </c>
      <c r="H49" s="25">
        <f t="shared" si="9"/>
        <v>84901</v>
      </c>
      <c r="I49" s="26">
        <f t="shared" si="3"/>
        <v>3529.4480000000003</v>
      </c>
    </row>
    <row r="50" spans="1:9" ht="9.9499999999999993" customHeight="1" x14ac:dyDescent="0.2">
      <c r="A50" s="24">
        <v>72900</v>
      </c>
      <c r="B50" s="25">
        <v>73000</v>
      </c>
      <c r="C50" s="26">
        <f t="shared" si="0"/>
        <v>2946.299</v>
      </c>
      <c r="D50" s="24">
        <v>78901</v>
      </c>
      <c r="E50" s="25">
        <f t="shared" si="5"/>
        <v>79001</v>
      </c>
      <c r="F50" s="26">
        <f t="shared" si="1"/>
        <v>3240.348</v>
      </c>
      <c r="G50" s="24">
        <v>84901</v>
      </c>
      <c r="H50" s="25">
        <f t="shared" si="9"/>
        <v>85001</v>
      </c>
      <c r="I50" s="26">
        <f t="shared" si="3"/>
        <v>3534.348</v>
      </c>
    </row>
    <row r="51" spans="1:9" ht="9.9499999999999993" customHeight="1" x14ac:dyDescent="0.2">
      <c r="A51" s="27"/>
      <c r="B51" s="28"/>
      <c r="C51" s="29"/>
      <c r="D51" s="27"/>
      <c r="E51" s="28"/>
      <c r="F51" s="29"/>
      <c r="G51" s="5"/>
      <c r="H51" s="6"/>
      <c r="I51" s="29"/>
    </row>
    <row r="52" spans="1:9" ht="9.9499999999999993" customHeight="1" x14ac:dyDescent="0.2">
      <c r="A52" s="24">
        <v>73000</v>
      </c>
      <c r="B52" s="25">
        <v>73100</v>
      </c>
      <c r="C52" s="26">
        <f t="shared" si="0"/>
        <v>2951.1990000000005</v>
      </c>
      <c r="D52" s="24">
        <v>79001</v>
      </c>
      <c r="E52" s="25">
        <f t="shared" si="5"/>
        <v>79101</v>
      </c>
      <c r="F52" s="26">
        <f t="shared" si="1"/>
        <v>3245.2480000000005</v>
      </c>
      <c r="G52" s="24">
        <v>85001</v>
      </c>
      <c r="H52" s="25">
        <f t="shared" ref="H52:H61" si="10">G52+100</f>
        <v>85101</v>
      </c>
      <c r="I52" s="26">
        <f t="shared" si="3"/>
        <v>3539.2479999999996</v>
      </c>
    </row>
    <row r="53" spans="1:9" ht="9.9499999999999993" customHeight="1" x14ac:dyDescent="0.2">
      <c r="A53" s="24">
        <v>73100</v>
      </c>
      <c r="B53" s="25">
        <v>73200</v>
      </c>
      <c r="C53" s="26">
        <f t="shared" si="0"/>
        <v>2956.0990000000002</v>
      </c>
      <c r="D53" s="24">
        <v>79101</v>
      </c>
      <c r="E53" s="25">
        <f t="shared" si="5"/>
        <v>79201</v>
      </c>
      <c r="F53" s="26">
        <f t="shared" si="1"/>
        <v>3250.1480000000001</v>
      </c>
      <c r="G53" s="24">
        <v>85101</v>
      </c>
      <c r="H53" s="25">
        <f t="shared" si="10"/>
        <v>85201</v>
      </c>
      <c r="I53" s="26">
        <f t="shared" si="3"/>
        <v>3544.1480000000001</v>
      </c>
    </row>
    <row r="54" spans="1:9" ht="9.9499999999999993" customHeight="1" x14ac:dyDescent="0.2">
      <c r="A54" s="24">
        <v>73200</v>
      </c>
      <c r="B54" s="25">
        <v>73300</v>
      </c>
      <c r="C54" s="26">
        <f t="shared" si="0"/>
        <v>2960.9989999999998</v>
      </c>
      <c r="D54" s="24">
        <v>79201</v>
      </c>
      <c r="E54" s="25">
        <f t="shared" si="5"/>
        <v>79301</v>
      </c>
      <c r="F54" s="26">
        <f t="shared" si="1"/>
        <v>3255.0479999999998</v>
      </c>
      <c r="G54" s="24">
        <v>85201</v>
      </c>
      <c r="H54" s="25">
        <f t="shared" si="10"/>
        <v>85301</v>
      </c>
      <c r="I54" s="26">
        <f t="shared" si="3"/>
        <v>3549.0479999999998</v>
      </c>
    </row>
    <row r="55" spans="1:9" ht="9.9499999999999993" customHeight="1" x14ac:dyDescent="0.2">
      <c r="A55" s="24">
        <v>73300</v>
      </c>
      <c r="B55" s="25">
        <v>73400</v>
      </c>
      <c r="C55" s="26">
        <f t="shared" si="0"/>
        <v>2965.8990000000003</v>
      </c>
      <c r="D55" s="24">
        <v>79301</v>
      </c>
      <c r="E55" s="25">
        <f t="shared" si="5"/>
        <v>79401</v>
      </c>
      <c r="F55" s="26">
        <f t="shared" si="1"/>
        <v>3259.9480000000003</v>
      </c>
      <c r="G55" s="24">
        <v>85301</v>
      </c>
      <c r="H55" s="25">
        <f t="shared" si="10"/>
        <v>85401</v>
      </c>
      <c r="I55" s="26">
        <f t="shared" si="3"/>
        <v>3553.9480000000003</v>
      </c>
    </row>
    <row r="56" spans="1:9" ht="9.9499999999999993" customHeight="1" x14ac:dyDescent="0.2">
      <c r="A56" s="24">
        <v>73400</v>
      </c>
      <c r="B56" s="25">
        <v>73500</v>
      </c>
      <c r="C56" s="26">
        <f t="shared" si="0"/>
        <v>2970.799</v>
      </c>
      <c r="D56" s="24">
        <v>79401</v>
      </c>
      <c r="E56" s="25">
        <f t="shared" si="5"/>
        <v>79501</v>
      </c>
      <c r="F56" s="26">
        <f t="shared" si="1"/>
        <v>3264.848</v>
      </c>
      <c r="G56" s="24">
        <v>85401</v>
      </c>
      <c r="H56" s="25">
        <f t="shared" si="10"/>
        <v>85501</v>
      </c>
      <c r="I56" s="26">
        <f t="shared" si="3"/>
        <v>3558.848</v>
      </c>
    </row>
    <row r="57" spans="1:9" ht="9.9499999999999993" customHeight="1" x14ac:dyDescent="0.2">
      <c r="A57" s="24">
        <v>73500</v>
      </c>
      <c r="B57" s="25">
        <v>73600</v>
      </c>
      <c r="C57" s="26">
        <f t="shared" si="0"/>
        <v>2975.6990000000005</v>
      </c>
      <c r="D57" s="24">
        <v>79501</v>
      </c>
      <c r="E57" s="25">
        <f t="shared" si="5"/>
        <v>79601</v>
      </c>
      <c r="F57" s="26">
        <f t="shared" si="1"/>
        <v>3269.7480000000005</v>
      </c>
      <c r="G57" s="24">
        <v>85501</v>
      </c>
      <c r="H57" s="25">
        <f t="shared" si="10"/>
        <v>85601</v>
      </c>
      <c r="I57" s="26">
        <f t="shared" si="3"/>
        <v>3563.7479999999996</v>
      </c>
    </row>
    <row r="58" spans="1:9" ht="9.9499999999999993" customHeight="1" x14ac:dyDescent="0.2">
      <c r="A58" s="24">
        <v>73600</v>
      </c>
      <c r="B58" s="25">
        <v>73700</v>
      </c>
      <c r="C58" s="26">
        <f t="shared" si="0"/>
        <v>2980.5990000000002</v>
      </c>
      <c r="D58" s="24">
        <v>79601</v>
      </c>
      <c r="E58" s="25">
        <f t="shared" si="5"/>
        <v>79701</v>
      </c>
      <c r="F58" s="26">
        <f t="shared" si="1"/>
        <v>3274.6480000000001</v>
      </c>
      <c r="G58" s="24">
        <v>85601</v>
      </c>
      <c r="H58" s="25">
        <f t="shared" si="10"/>
        <v>85701</v>
      </c>
      <c r="I58" s="26">
        <f t="shared" si="3"/>
        <v>3568.6480000000001</v>
      </c>
    </row>
    <row r="59" spans="1:9" ht="9.9499999999999993" customHeight="1" x14ac:dyDescent="0.2">
      <c r="A59" s="24">
        <v>73700</v>
      </c>
      <c r="B59" s="25">
        <v>73800</v>
      </c>
      <c r="C59" s="26">
        <f t="shared" si="0"/>
        <v>2985.4989999999998</v>
      </c>
      <c r="D59" s="24">
        <v>79701</v>
      </c>
      <c r="E59" s="25">
        <f t="shared" si="5"/>
        <v>79801</v>
      </c>
      <c r="F59" s="26">
        <f t="shared" si="1"/>
        <v>3279.5479999999998</v>
      </c>
      <c r="G59" s="24">
        <v>85701</v>
      </c>
      <c r="H59" s="25">
        <f t="shared" si="10"/>
        <v>85801</v>
      </c>
      <c r="I59" s="26">
        <f t="shared" si="3"/>
        <v>3573.5479999999998</v>
      </c>
    </row>
    <row r="60" spans="1:9" ht="9.9499999999999993" customHeight="1" x14ac:dyDescent="0.2">
      <c r="A60" s="24">
        <v>73800</v>
      </c>
      <c r="B60" s="25">
        <v>73900</v>
      </c>
      <c r="C60" s="26">
        <f t="shared" si="0"/>
        <v>2990.3990000000003</v>
      </c>
      <c r="D60" s="24">
        <v>79801</v>
      </c>
      <c r="E60" s="25">
        <f t="shared" si="5"/>
        <v>79901</v>
      </c>
      <c r="F60" s="26">
        <f t="shared" si="1"/>
        <v>3284.4480000000003</v>
      </c>
      <c r="G60" s="24">
        <v>85801</v>
      </c>
      <c r="H60" s="25">
        <f t="shared" si="10"/>
        <v>85901</v>
      </c>
      <c r="I60" s="26">
        <f t="shared" si="3"/>
        <v>3578.4480000000003</v>
      </c>
    </row>
    <row r="61" spans="1:9" ht="9.9499999999999993" customHeight="1" x14ac:dyDescent="0.2">
      <c r="A61" s="24">
        <v>73900</v>
      </c>
      <c r="B61" s="25">
        <v>74000</v>
      </c>
      <c r="C61" s="26">
        <f t="shared" si="0"/>
        <v>2995.299</v>
      </c>
      <c r="D61" s="24">
        <v>79901</v>
      </c>
      <c r="E61" s="25">
        <f t="shared" si="5"/>
        <v>80001</v>
      </c>
      <c r="F61" s="26">
        <f t="shared" si="1"/>
        <v>3289.348</v>
      </c>
      <c r="G61" s="24">
        <v>85901</v>
      </c>
      <c r="H61" s="25">
        <f t="shared" si="10"/>
        <v>86001</v>
      </c>
      <c r="I61" s="26">
        <f t="shared" si="3"/>
        <v>3583.348</v>
      </c>
    </row>
    <row r="62" spans="1:9" ht="9.9499999999999993" customHeight="1" x14ac:dyDescent="0.2">
      <c r="A62" s="27"/>
      <c r="B62" s="28"/>
      <c r="C62" s="29"/>
      <c r="D62" s="30"/>
      <c r="E62" s="31"/>
      <c r="F62" s="29"/>
      <c r="G62" s="5"/>
      <c r="H62" s="6"/>
      <c r="I62" s="29"/>
    </row>
    <row r="63" spans="1:9" ht="9.9499999999999993" customHeight="1" x14ac:dyDescent="0.2">
      <c r="A63" s="24">
        <v>74000</v>
      </c>
      <c r="B63" s="25">
        <v>74100</v>
      </c>
      <c r="C63" s="26">
        <f t="shared" si="0"/>
        <v>3000.1990000000005</v>
      </c>
      <c r="D63" s="24">
        <v>80001</v>
      </c>
      <c r="E63" s="25">
        <f t="shared" si="5"/>
        <v>80101</v>
      </c>
      <c r="F63" s="26">
        <f t="shared" si="1"/>
        <v>3294.2480000000005</v>
      </c>
      <c r="G63" s="108">
        <v>86001</v>
      </c>
      <c r="H63" s="25">
        <v>86101</v>
      </c>
      <c r="I63" s="26">
        <f t="shared" si="3"/>
        <v>3588.2479999999996</v>
      </c>
    </row>
    <row r="64" spans="1:9" ht="9.9499999999999993" customHeight="1" x14ac:dyDescent="0.2">
      <c r="A64" s="24">
        <v>74100</v>
      </c>
      <c r="B64" s="25">
        <v>74200</v>
      </c>
      <c r="C64" s="26">
        <f t="shared" si="0"/>
        <v>3005.0990000000002</v>
      </c>
      <c r="D64" s="24">
        <v>80101</v>
      </c>
      <c r="E64" s="25">
        <f t="shared" si="5"/>
        <v>80201</v>
      </c>
      <c r="F64" s="26">
        <f t="shared" si="1"/>
        <v>3299.1480000000001</v>
      </c>
      <c r="G64" s="108">
        <v>86101</v>
      </c>
      <c r="H64" s="25">
        <v>86201</v>
      </c>
      <c r="I64" s="26">
        <f t="shared" si="3"/>
        <v>3593.1480000000001</v>
      </c>
    </row>
    <row r="65" spans="1:9" ht="9.9499999999999993" customHeight="1" x14ac:dyDescent="0.2">
      <c r="A65" s="24">
        <v>74200</v>
      </c>
      <c r="B65" s="25">
        <v>74300</v>
      </c>
      <c r="C65" s="26">
        <f t="shared" si="0"/>
        <v>3009.9989999999998</v>
      </c>
      <c r="D65" s="24">
        <v>80201</v>
      </c>
      <c r="E65" s="25">
        <f t="shared" si="5"/>
        <v>80301</v>
      </c>
      <c r="F65" s="26">
        <f t="shared" si="1"/>
        <v>3304.0479999999998</v>
      </c>
      <c r="G65" s="108">
        <v>86201</v>
      </c>
      <c r="H65" s="25">
        <v>86301</v>
      </c>
      <c r="I65" s="26">
        <f t="shared" si="3"/>
        <v>3598.0479999999998</v>
      </c>
    </row>
    <row r="66" spans="1:9" ht="9.9499999999999993" customHeight="1" x14ac:dyDescent="0.2">
      <c r="A66" s="24">
        <v>74300</v>
      </c>
      <c r="B66" s="25">
        <v>74400</v>
      </c>
      <c r="C66" s="26">
        <f t="shared" si="0"/>
        <v>3014.8990000000003</v>
      </c>
      <c r="D66" s="24">
        <v>80301</v>
      </c>
      <c r="E66" s="25">
        <f t="shared" si="5"/>
        <v>80401</v>
      </c>
      <c r="F66" s="26">
        <f t="shared" si="1"/>
        <v>3308.9480000000003</v>
      </c>
      <c r="G66" s="108">
        <v>86301</v>
      </c>
      <c r="H66" s="25">
        <v>86401</v>
      </c>
      <c r="I66" s="26">
        <f t="shared" si="3"/>
        <v>3602.9480000000003</v>
      </c>
    </row>
    <row r="67" spans="1:9" ht="9.9499999999999993" customHeight="1" x14ac:dyDescent="0.2">
      <c r="A67" s="24">
        <v>74400</v>
      </c>
      <c r="B67" s="25">
        <v>74500</v>
      </c>
      <c r="C67" s="26">
        <f t="shared" si="0"/>
        <v>3019.799</v>
      </c>
      <c r="D67" s="24">
        <v>80401</v>
      </c>
      <c r="E67" s="25">
        <f t="shared" si="5"/>
        <v>80501</v>
      </c>
      <c r="F67" s="26">
        <f t="shared" si="1"/>
        <v>3313.848</v>
      </c>
      <c r="G67" s="108">
        <v>86401</v>
      </c>
      <c r="H67" s="25">
        <v>86501</v>
      </c>
      <c r="I67" s="26">
        <f t="shared" si="3"/>
        <v>3607.848</v>
      </c>
    </row>
    <row r="68" spans="1:9" ht="9.9499999999999993" customHeight="1" x14ac:dyDescent="0.2">
      <c r="A68" s="24">
        <v>74500</v>
      </c>
      <c r="B68" s="25">
        <v>74600</v>
      </c>
      <c r="C68" s="26">
        <f t="shared" si="0"/>
        <v>3024.6990000000005</v>
      </c>
      <c r="D68" s="24">
        <v>80501</v>
      </c>
      <c r="E68" s="25">
        <f t="shared" si="5"/>
        <v>80601</v>
      </c>
      <c r="F68" s="26">
        <f t="shared" si="1"/>
        <v>3318.7480000000005</v>
      </c>
      <c r="G68" s="108">
        <v>86501</v>
      </c>
      <c r="H68" s="25">
        <v>86601</v>
      </c>
      <c r="I68" s="26">
        <f t="shared" si="3"/>
        <v>3612.7479999999996</v>
      </c>
    </row>
    <row r="69" spans="1:9" ht="9.9499999999999993" customHeight="1" x14ac:dyDescent="0.2">
      <c r="A69" s="24">
        <v>74600</v>
      </c>
      <c r="B69" s="25">
        <v>74700</v>
      </c>
      <c r="C69" s="26">
        <f t="shared" si="0"/>
        <v>3029.5990000000002</v>
      </c>
      <c r="D69" s="24">
        <v>80601</v>
      </c>
      <c r="E69" s="25">
        <f t="shared" si="5"/>
        <v>80701</v>
      </c>
      <c r="F69" s="26">
        <f t="shared" si="1"/>
        <v>3323.6480000000001</v>
      </c>
      <c r="G69" s="108">
        <v>86601</v>
      </c>
      <c r="H69" s="25">
        <v>86701</v>
      </c>
      <c r="I69" s="26">
        <f t="shared" si="3"/>
        <v>3617.6480000000001</v>
      </c>
    </row>
    <row r="70" spans="1:9" ht="9.9499999999999993" customHeight="1" x14ac:dyDescent="0.2">
      <c r="A70" s="24">
        <v>74700</v>
      </c>
      <c r="B70" s="25">
        <v>74800</v>
      </c>
      <c r="C70" s="26">
        <f t="shared" si="0"/>
        <v>3034.4989999999998</v>
      </c>
      <c r="D70" s="24">
        <v>80701</v>
      </c>
      <c r="E70" s="25">
        <f t="shared" si="5"/>
        <v>80801</v>
      </c>
      <c r="F70" s="26">
        <f t="shared" si="1"/>
        <v>3328.5479999999998</v>
      </c>
      <c r="G70" s="108">
        <v>86701</v>
      </c>
      <c r="H70" s="25">
        <v>86801</v>
      </c>
      <c r="I70" s="26">
        <f t="shared" si="3"/>
        <v>3622.5479999999998</v>
      </c>
    </row>
    <row r="71" spans="1:9" ht="9.9499999999999993" customHeight="1" x14ac:dyDescent="0.2">
      <c r="A71" s="24">
        <v>74800</v>
      </c>
      <c r="B71" s="25">
        <v>74900</v>
      </c>
      <c r="C71" s="26">
        <f t="shared" si="0"/>
        <v>3039.3990000000003</v>
      </c>
      <c r="D71" s="24">
        <v>80801</v>
      </c>
      <c r="E71" s="25">
        <f t="shared" si="5"/>
        <v>80901</v>
      </c>
      <c r="F71" s="26">
        <f t="shared" si="1"/>
        <v>3333.4480000000003</v>
      </c>
      <c r="G71" s="108">
        <v>86801</v>
      </c>
      <c r="H71" s="25">
        <v>86901</v>
      </c>
      <c r="I71" s="26">
        <f t="shared" si="3"/>
        <v>3627.4480000000003</v>
      </c>
    </row>
    <row r="72" spans="1:9" ht="9.9499999999999993" customHeight="1" thickBot="1" x14ac:dyDescent="0.25">
      <c r="A72" s="32">
        <v>74900</v>
      </c>
      <c r="B72" s="33">
        <f>75000+1</f>
        <v>75001</v>
      </c>
      <c r="C72" s="151">
        <f t="shared" si="0"/>
        <v>3044.3235000000004</v>
      </c>
      <c r="D72" s="32">
        <v>80901</v>
      </c>
      <c r="E72" s="33">
        <f t="shared" si="5"/>
        <v>81001</v>
      </c>
      <c r="F72" s="151">
        <f t="shared" si="1"/>
        <v>3338.348</v>
      </c>
      <c r="G72" s="153">
        <v>86901</v>
      </c>
      <c r="H72" s="33">
        <v>87001</v>
      </c>
      <c r="I72" s="151">
        <f t="shared" si="3"/>
        <v>3632.348</v>
      </c>
    </row>
    <row r="73" spans="1:9" ht="9.9499999999999993" customHeight="1" x14ac:dyDescent="0.2">
      <c r="C73" s="25"/>
    </row>
    <row r="74" spans="1:9" ht="9.9499999999999993" customHeight="1" x14ac:dyDescent="0.2">
      <c r="A74" s="89"/>
      <c r="B74" s="89"/>
    </row>
    <row r="75" spans="1:9" ht="9.9499999999999993" customHeight="1" x14ac:dyDescent="0.2">
      <c r="A75" s="89"/>
      <c r="B75" s="89"/>
    </row>
    <row r="76" spans="1:9" ht="9.9499999999999993" customHeight="1" x14ac:dyDescent="0.2"/>
    <row r="77" spans="1:9" ht="9.9499999999999993" customHeight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07BC-7772-46CD-BF97-D30404E8F7FC}">
  <dimension ref="A1:S83"/>
  <sheetViews>
    <sheetView workbookViewId="0">
      <selection activeCell="Q66" sqref="Q66"/>
    </sheetView>
  </sheetViews>
  <sheetFormatPr defaultRowHeight="12.75" x14ac:dyDescent="0.2"/>
  <cols>
    <col min="3" max="3" width="9.7109375" bestFit="1" customWidth="1"/>
    <col min="4" max="4" width="10.5703125" bestFit="1" customWidth="1"/>
    <col min="17" max="17" width="9.85546875" bestFit="1" customWidth="1"/>
  </cols>
  <sheetData>
    <row r="1" spans="1:19" ht="9.9499999999999993" customHeight="1" x14ac:dyDescent="0.2">
      <c r="A1" s="8" t="s">
        <v>6</v>
      </c>
      <c r="B1" s="15"/>
      <c r="C1" s="16"/>
    </row>
    <row r="2" spans="1:19" ht="9.9499999999999993" customHeight="1" x14ac:dyDescent="0.2">
      <c r="A2" s="9" t="s">
        <v>7</v>
      </c>
      <c r="B2" s="18"/>
      <c r="C2" s="19"/>
    </row>
    <row r="3" spans="1:19" ht="9.9499999999999993" customHeight="1" x14ac:dyDescent="0.2">
      <c r="A3" s="20"/>
      <c r="B3" s="21"/>
      <c r="C3" s="4"/>
    </row>
    <row r="4" spans="1:19" ht="9.9499999999999993" customHeight="1" thickBot="1" x14ac:dyDescent="0.25">
      <c r="A4" s="12" t="s">
        <v>0</v>
      </c>
      <c r="B4" s="13" t="s">
        <v>2</v>
      </c>
      <c r="C4" s="14" t="s">
        <v>4</v>
      </c>
    </row>
    <row r="5" spans="1:19" ht="9.9499999999999993" customHeight="1" thickTop="1" x14ac:dyDescent="0.2">
      <c r="A5" s="12" t="s">
        <v>1</v>
      </c>
      <c r="B5" s="13" t="s">
        <v>3</v>
      </c>
      <c r="C5" s="14" t="s">
        <v>5</v>
      </c>
      <c r="K5" s="79"/>
      <c r="L5" s="80"/>
      <c r="M5" s="80"/>
      <c r="N5" s="80"/>
      <c r="O5" s="80"/>
      <c r="P5" s="80"/>
      <c r="Q5" s="80"/>
      <c r="R5" s="80"/>
      <c r="S5" s="81"/>
    </row>
    <row r="6" spans="1:19" ht="9.9499999999999993" customHeight="1" x14ac:dyDescent="0.2">
      <c r="A6" s="3"/>
      <c r="B6" s="18"/>
      <c r="C6" s="4"/>
      <c r="K6" s="88" t="s">
        <v>27</v>
      </c>
      <c r="L6" s="76"/>
      <c r="M6" s="76"/>
      <c r="N6" s="76"/>
      <c r="O6" s="76"/>
      <c r="P6" s="76"/>
      <c r="Q6" s="76"/>
      <c r="R6" s="76"/>
      <c r="S6" s="77"/>
    </row>
    <row r="7" spans="1:19" ht="9.9499999999999993" customHeight="1" x14ac:dyDescent="0.2">
      <c r="A7" s="27"/>
      <c r="B7" s="28"/>
      <c r="C7" s="29"/>
      <c r="D7" s="158" t="s">
        <v>30</v>
      </c>
      <c r="K7" s="82" t="s">
        <v>8</v>
      </c>
      <c r="L7" s="83" t="s">
        <v>9</v>
      </c>
      <c r="M7" s="84" t="s">
        <v>11</v>
      </c>
      <c r="N7" s="85" t="s">
        <v>10</v>
      </c>
      <c r="O7" s="86"/>
      <c r="P7" s="86"/>
      <c r="Q7" s="86"/>
      <c r="R7" s="86"/>
      <c r="S7" s="87"/>
    </row>
    <row r="8" spans="1:19" ht="9.9499999999999993" customHeight="1" x14ac:dyDescent="0.2">
      <c r="A8" s="24">
        <v>87001</v>
      </c>
      <c r="B8" s="25">
        <f>A8+100</f>
        <v>87101</v>
      </c>
      <c r="C8" s="26">
        <f>(((+A8+B8)/2)*0.049)+$S$21+D8</f>
        <v>3638.299</v>
      </c>
      <c r="D8" s="166">
        <v>-460</v>
      </c>
      <c r="K8" s="66">
        <v>0</v>
      </c>
      <c r="L8" s="67">
        <v>5099</v>
      </c>
      <c r="M8" s="147">
        <v>0</v>
      </c>
      <c r="N8" s="43"/>
      <c r="O8" s="39"/>
      <c r="P8" s="39"/>
      <c r="Q8" s="39"/>
      <c r="R8" s="54"/>
      <c r="S8" s="75"/>
    </row>
    <row r="9" spans="1:19" ht="9.9499999999999993" customHeight="1" x14ac:dyDescent="0.2">
      <c r="A9" s="24">
        <f>A8+100</f>
        <v>87101</v>
      </c>
      <c r="B9" s="25">
        <f t="shared" ref="B9:B17" si="0">A9+100</f>
        <v>87201</v>
      </c>
      <c r="C9" s="26">
        <f t="shared" ref="C9:C16" si="1">(((+A9+B9)/2)*0.049)+$S$21+D9</f>
        <v>3653.1990000000005</v>
      </c>
      <c r="D9" s="166">
        <v>-450</v>
      </c>
      <c r="K9" s="66">
        <v>5100</v>
      </c>
      <c r="L9" s="67">
        <v>10299</v>
      </c>
      <c r="M9" s="74">
        <v>0.02</v>
      </c>
      <c r="N9" s="44">
        <f>-(L8*(M9-M8))</f>
        <v>-101.98</v>
      </c>
      <c r="O9" s="39"/>
      <c r="P9" s="39"/>
      <c r="Q9" s="39"/>
      <c r="R9" s="38"/>
      <c r="S9" s="90">
        <f t="shared" ref="S9:S11" si="2">SUM(N9:R9)</f>
        <v>-101.98</v>
      </c>
    </row>
    <row r="10" spans="1:19" ht="9.9499999999999993" customHeight="1" x14ac:dyDescent="0.2">
      <c r="A10" s="24">
        <f t="shared" ref="A10:A50" si="3">A9+100</f>
        <v>87201</v>
      </c>
      <c r="B10" s="25">
        <f t="shared" si="0"/>
        <v>87301</v>
      </c>
      <c r="C10" s="26">
        <f t="shared" si="1"/>
        <v>3668.0990000000002</v>
      </c>
      <c r="D10" s="166">
        <v>-440</v>
      </c>
      <c r="K10" s="66">
        <v>10300</v>
      </c>
      <c r="L10" s="67">
        <v>14699</v>
      </c>
      <c r="M10" s="74">
        <v>0.03</v>
      </c>
      <c r="N10" s="44">
        <f>+N9</f>
        <v>-101.98</v>
      </c>
      <c r="O10" s="40">
        <f>-(L9*(M10-M9))</f>
        <v>-102.98999999999998</v>
      </c>
      <c r="P10" s="2"/>
      <c r="Q10" s="39"/>
      <c r="R10" s="38"/>
      <c r="S10" s="90">
        <f t="shared" si="2"/>
        <v>-204.96999999999997</v>
      </c>
    </row>
    <row r="11" spans="1:19" ht="9.9499999999999993" customHeight="1" x14ac:dyDescent="0.2">
      <c r="A11" s="24">
        <f t="shared" si="3"/>
        <v>87301</v>
      </c>
      <c r="B11" s="25">
        <f t="shared" si="0"/>
        <v>87401</v>
      </c>
      <c r="C11" s="26">
        <f t="shared" si="1"/>
        <v>3682.9990000000007</v>
      </c>
      <c r="D11" s="166">
        <v>-430</v>
      </c>
      <c r="K11" s="66">
        <v>14700</v>
      </c>
      <c r="L11" s="67">
        <v>24299</v>
      </c>
      <c r="M11" s="74">
        <v>3.4000000000000002E-2</v>
      </c>
      <c r="N11" s="44">
        <f>+N10</f>
        <v>-101.98</v>
      </c>
      <c r="O11" s="40">
        <f>+O10</f>
        <v>-102.98999999999998</v>
      </c>
      <c r="P11" s="40">
        <f>-(L10*(M11-M10))</f>
        <v>-58.796000000000049</v>
      </c>
      <c r="Q11" s="39"/>
      <c r="R11" s="38"/>
      <c r="S11" s="90">
        <f t="shared" si="2"/>
        <v>-263.76600000000002</v>
      </c>
    </row>
    <row r="12" spans="1:19" ht="9.9499999999999993" customHeight="1" x14ac:dyDescent="0.2">
      <c r="A12" s="24">
        <f t="shared" si="3"/>
        <v>87401</v>
      </c>
      <c r="B12" s="25">
        <f t="shared" si="0"/>
        <v>87501</v>
      </c>
      <c r="C12" s="26">
        <f t="shared" si="1"/>
        <v>3697.8990000000003</v>
      </c>
      <c r="D12" s="167">
        <v>-420</v>
      </c>
      <c r="K12" s="66">
        <v>24300</v>
      </c>
      <c r="L12" s="67">
        <v>87000</v>
      </c>
      <c r="M12" s="74">
        <v>4.9000000000000002E-2</v>
      </c>
      <c r="N12" s="44">
        <f>+N11</f>
        <v>-101.98</v>
      </c>
      <c r="O12" s="40">
        <f>+O11</f>
        <v>-102.98999999999998</v>
      </c>
      <c r="P12" s="40">
        <f>+P11</f>
        <v>-58.796000000000049</v>
      </c>
      <c r="Q12" s="40">
        <f>-(L11*(M12-M11))</f>
        <v>-364.48500000000001</v>
      </c>
      <c r="R12" s="38"/>
      <c r="S12" s="90">
        <f>SUM(N12:R12)</f>
        <v>-628.25099999999998</v>
      </c>
    </row>
    <row r="13" spans="1:19" ht="9.9499999999999993" customHeight="1" thickBot="1" x14ac:dyDescent="0.25">
      <c r="A13" s="24">
        <f t="shared" si="3"/>
        <v>87501</v>
      </c>
      <c r="B13" s="25">
        <f t="shared" si="0"/>
        <v>87601</v>
      </c>
      <c r="C13" s="26">
        <f t="shared" si="1"/>
        <v>3702.799</v>
      </c>
      <c r="D13" s="167">
        <v>-420</v>
      </c>
      <c r="K13" s="41" t="s">
        <v>29</v>
      </c>
      <c r="L13" s="42"/>
      <c r="M13" s="42"/>
      <c r="N13" s="42"/>
      <c r="O13" s="42"/>
      <c r="P13" s="42"/>
      <c r="Q13" s="42"/>
      <c r="R13" s="42"/>
      <c r="S13" s="53"/>
    </row>
    <row r="14" spans="1:19" ht="9.9499999999999993" customHeight="1" thickTop="1" x14ac:dyDescent="0.2">
      <c r="A14" s="24">
        <f t="shared" si="3"/>
        <v>87601</v>
      </c>
      <c r="B14" s="25">
        <f t="shared" si="0"/>
        <v>87701</v>
      </c>
      <c r="C14" s="26">
        <f t="shared" si="1"/>
        <v>3717.6990000000005</v>
      </c>
      <c r="D14" s="166">
        <v>-410</v>
      </c>
    </row>
    <row r="15" spans="1:19" ht="9.9499999999999993" customHeight="1" thickBot="1" x14ac:dyDescent="0.25">
      <c r="A15" s="24">
        <f t="shared" si="3"/>
        <v>87701</v>
      </c>
      <c r="B15" s="25">
        <f t="shared" si="0"/>
        <v>87801</v>
      </c>
      <c r="C15" s="26">
        <f t="shared" si="1"/>
        <v>3732.5990000000002</v>
      </c>
      <c r="D15" s="166">
        <v>-400</v>
      </c>
    </row>
    <row r="16" spans="1:19" ht="9.9499999999999993" customHeight="1" thickTop="1" x14ac:dyDescent="0.2">
      <c r="A16" s="24">
        <f t="shared" si="3"/>
        <v>87801</v>
      </c>
      <c r="B16" s="25">
        <f t="shared" si="0"/>
        <v>87901</v>
      </c>
      <c r="C16" s="26">
        <f t="shared" si="1"/>
        <v>3747.4990000000007</v>
      </c>
      <c r="D16" s="166">
        <v>-390</v>
      </c>
      <c r="K16" s="79"/>
      <c r="L16" s="80"/>
      <c r="M16" s="80"/>
      <c r="N16" s="80"/>
      <c r="O16" s="80"/>
      <c r="P16" s="80"/>
      <c r="Q16" s="80"/>
      <c r="R16" s="80"/>
      <c r="S16" s="81"/>
    </row>
    <row r="17" spans="1:19" ht="9.9499999999999993" customHeight="1" x14ac:dyDescent="0.2">
      <c r="A17" s="36">
        <f t="shared" si="3"/>
        <v>87901</v>
      </c>
      <c r="B17" s="37">
        <f t="shared" si="0"/>
        <v>88001</v>
      </c>
      <c r="C17" s="26">
        <f>(((+A17+B17)/2)*0.049)+$S$21+D17</f>
        <v>3762.3990000000003</v>
      </c>
      <c r="D17" s="166">
        <v>-380</v>
      </c>
      <c r="K17" s="88" t="s">
        <v>28</v>
      </c>
      <c r="L17" s="76"/>
      <c r="M17" s="76"/>
      <c r="N17" s="76"/>
      <c r="O17" s="76"/>
      <c r="P17" s="76"/>
      <c r="Q17" s="76"/>
      <c r="R17" s="76"/>
      <c r="S17" s="77"/>
    </row>
    <row r="18" spans="1:19" ht="9.9499999999999993" customHeight="1" x14ac:dyDescent="0.2">
      <c r="A18" s="36"/>
      <c r="B18" s="37"/>
      <c r="C18" s="29"/>
      <c r="D18" s="166"/>
      <c r="K18" s="82" t="s">
        <v>8</v>
      </c>
      <c r="L18" s="83" t="s">
        <v>9</v>
      </c>
      <c r="M18" s="84" t="s">
        <v>11</v>
      </c>
      <c r="N18" s="85" t="s">
        <v>10</v>
      </c>
      <c r="O18" s="86"/>
      <c r="P18" s="86"/>
      <c r="Q18" s="86"/>
      <c r="R18" s="86"/>
      <c r="S18" s="87"/>
    </row>
    <row r="19" spans="1:19" ht="9.9499999999999993" customHeight="1" x14ac:dyDescent="0.2">
      <c r="A19" s="24">
        <f>A17+100</f>
        <v>88001</v>
      </c>
      <c r="B19" s="25">
        <f t="shared" ref="B19:B50" si="4">A19+100</f>
        <v>88101</v>
      </c>
      <c r="C19" s="26">
        <f>(((+A19+B19)/2)*0.049)+$S$21+D19</f>
        <v>3777.299</v>
      </c>
      <c r="D19" s="166">
        <v>-370</v>
      </c>
      <c r="K19" s="66">
        <v>0</v>
      </c>
      <c r="L19" s="67">
        <v>4400</v>
      </c>
      <c r="M19" s="74">
        <v>0.02</v>
      </c>
      <c r="N19" s="43"/>
      <c r="O19" s="39"/>
      <c r="P19" s="39"/>
      <c r="Q19" s="39"/>
      <c r="R19" s="54"/>
      <c r="S19" s="75"/>
    </row>
    <row r="20" spans="1:19" ht="9.9499999999999993" customHeight="1" x14ac:dyDescent="0.2">
      <c r="A20" s="24">
        <f t="shared" si="3"/>
        <v>88101</v>
      </c>
      <c r="B20" s="25">
        <f t="shared" si="4"/>
        <v>88201</v>
      </c>
      <c r="C20" s="26">
        <f t="shared" ref="C20:C28" si="5">(((+A20+B20)/2)*0.049)+$S$21+D20</f>
        <v>3792.1990000000005</v>
      </c>
      <c r="D20" s="166">
        <v>-360</v>
      </c>
      <c r="K20" s="66">
        <v>4401</v>
      </c>
      <c r="L20" s="67">
        <v>8800</v>
      </c>
      <c r="M20" s="74">
        <v>0.04</v>
      </c>
      <c r="N20" s="44">
        <f>-(L19*(M20-M19))</f>
        <v>-88</v>
      </c>
      <c r="O20" s="39"/>
      <c r="P20" s="39"/>
      <c r="Q20" s="39"/>
      <c r="R20" s="38"/>
      <c r="S20" s="90">
        <f t="shared" ref="S20:S21" si="6">SUM(N20:R20)</f>
        <v>-88</v>
      </c>
    </row>
    <row r="21" spans="1:19" ht="9.9499999999999993" customHeight="1" x14ac:dyDescent="0.2">
      <c r="A21" s="24">
        <f t="shared" si="3"/>
        <v>88201</v>
      </c>
      <c r="B21" s="25">
        <f t="shared" si="4"/>
        <v>88301</v>
      </c>
      <c r="C21" s="26">
        <f t="shared" si="5"/>
        <v>3807.0990000000002</v>
      </c>
      <c r="D21" s="166">
        <v>-350</v>
      </c>
      <c r="K21" s="66">
        <v>8801</v>
      </c>
      <c r="L21" s="67" t="s">
        <v>26</v>
      </c>
      <c r="M21" s="74">
        <v>4.9000000000000002E-2</v>
      </c>
      <c r="N21" s="44">
        <f>+N20</f>
        <v>-88</v>
      </c>
      <c r="O21" s="40">
        <f>-(L20*(M21-M20))</f>
        <v>-79.2</v>
      </c>
      <c r="P21" s="2"/>
      <c r="Q21" s="39"/>
      <c r="R21" s="38"/>
      <c r="S21" s="90">
        <f t="shared" si="6"/>
        <v>-167.2</v>
      </c>
    </row>
    <row r="22" spans="1:19" ht="9.9499999999999993" customHeight="1" thickBot="1" x14ac:dyDescent="0.25">
      <c r="A22" s="24">
        <f t="shared" si="3"/>
        <v>88301</v>
      </c>
      <c r="B22" s="25">
        <f t="shared" si="4"/>
        <v>88401</v>
      </c>
      <c r="C22" s="26">
        <f t="shared" si="5"/>
        <v>3821.9990000000007</v>
      </c>
      <c r="D22" s="166">
        <v>-340</v>
      </c>
      <c r="K22" s="41" t="s">
        <v>29</v>
      </c>
      <c r="L22" s="42"/>
      <c r="M22" s="42"/>
      <c r="N22" s="42"/>
      <c r="O22" s="42"/>
      <c r="P22" s="42"/>
      <c r="Q22" s="42"/>
      <c r="R22" s="42"/>
      <c r="S22" s="53"/>
    </row>
    <row r="23" spans="1:19" ht="9.9499999999999993" customHeight="1" thickTop="1" x14ac:dyDescent="0.2">
      <c r="A23" s="24">
        <f t="shared" si="3"/>
        <v>88401</v>
      </c>
      <c r="B23" s="25">
        <f t="shared" si="4"/>
        <v>88501</v>
      </c>
      <c r="C23" s="26">
        <f t="shared" si="5"/>
        <v>3836.8990000000003</v>
      </c>
      <c r="D23" s="166">
        <v>-330</v>
      </c>
    </row>
    <row r="24" spans="1:19" ht="9.9499999999999993" customHeight="1" x14ac:dyDescent="0.2">
      <c r="A24" s="24">
        <f t="shared" si="3"/>
        <v>88501</v>
      </c>
      <c r="B24" s="25">
        <f t="shared" si="4"/>
        <v>88601</v>
      </c>
      <c r="C24" s="26">
        <f t="shared" si="5"/>
        <v>3851.799</v>
      </c>
      <c r="D24" s="166">
        <v>-320</v>
      </c>
    </row>
    <row r="25" spans="1:19" ht="9.9499999999999993" customHeight="1" x14ac:dyDescent="0.2">
      <c r="A25" s="24">
        <f t="shared" si="3"/>
        <v>88601</v>
      </c>
      <c r="B25" s="25">
        <f t="shared" si="4"/>
        <v>88701</v>
      </c>
      <c r="C25" s="26">
        <f t="shared" si="5"/>
        <v>3866.6990000000005</v>
      </c>
      <c r="D25" s="166">
        <v>-310</v>
      </c>
    </row>
    <row r="26" spans="1:19" ht="9.9499999999999993" customHeight="1" x14ac:dyDescent="0.2">
      <c r="A26" s="24">
        <f t="shared" si="3"/>
        <v>88701</v>
      </c>
      <c r="B26" s="25">
        <f t="shared" si="4"/>
        <v>88801</v>
      </c>
      <c r="C26" s="26">
        <f t="shared" si="5"/>
        <v>3881.5990000000002</v>
      </c>
      <c r="D26" s="166">
        <v>-300</v>
      </c>
    </row>
    <row r="27" spans="1:19" ht="9.9499999999999993" customHeight="1" x14ac:dyDescent="0.2">
      <c r="A27" s="24">
        <f t="shared" si="3"/>
        <v>88801</v>
      </c>
      <c r="B27" s="25">
        <f t="shared" si="4"/>
        <v>88901</v>
      </c>
      <c r="C27" s="26">
        <f t="shared" si="5"/>
        <v>3896.4990000000007</v>
      </c>
      <c r="D27" s="166">
        <v>-290</v>
      </c>
    </row>
    <row r="28" spans="1:19" ht="9.9499999999999993" customHeight="1" x14ac:dyDescent="0.2">
      <c r="A28" s="36">
        <f t="shared" si="3"/>
        <v>88901</v>
      </c>
      <c r="B28" s="37">
        <f t="shared" si="4"/>
        <v>89001</v>
      </c>
      <c r="C28" s="26">
        <f t="shared" si="5"/>
        <v>3911.3990000000003</v>
      </c>
      <c r="D28" s="166">
        <v>-280</v>
      </c>
    </row>
    <row r="29" spans="1:19" ht="9.9499999999999993" customHeight="1" x14ac:dyDescent="0.2">
      <c r="A29" s="36"/>
      <c r="B29" s="37"/>
      <c r="C29" s="29"/>
      <c r="D29" s="166"/>
    </row>
    <row r="30" spans="1:19" ht="9.9499999999999993" customHeight="1" x14ac:dyDescent="0.2">
      <c r="A30" s="24">
        <f>A28+100</f>
        <v>89001</v>
      </c>
      <c r="B30" s="25">
        <f t="shared" si="4"/>
        <v>89101</v>
      </c>
      <c r="C30" s="26">
        <f>(((+A30+B30)/2)*0.049)+$S$21+D30</f>
        <v>3926.299</v>
      </c>
      <c r="D30" s="166">
        <v>-270</v>
      </c>
    </row>
    <row r="31" spans="1:19" ht="9.9499999999999993" customHeight="1" x14ac:dyDescent="0.2">
      <c r="A31" s="24">
        <f t="shared" si="3"/>
        <v>89101</v>
      </c>
      <c r="B31" s="25">
        <f t="shared" si="4"/>
        <v>89201</v>
      </c>
      <c r="C31" s="26">
        <f t="shared" ref="C31:C39" si="7">(((+A31+B31)/2)*0.049)+$S$21+D31</f>
        <v>3941.1990000000005</v>
      </c>
      <c r="D31" s="166">
        <v>-260</v>
      </c>
    </row>
    <row r="32" spans="1:19" ht="9.9499999999999993" customHeight="1" x14ac:dyDescent="0.2">
      <c r="A32" s="24">
        <f t="shared" si="3"/>
        <v>89201</v>
      </c>
      <c r="B32" s="25">
        <f t="shared" si="4"/>
        <v>89301</v>
      </c>
      <c r="C32" s="26">
        <f t="shared" si="7"/>
        <v>3956.0990000000002</v>
      </c>
      <c r="D32" s="166">
        <v>-250</v>
      </c>
    </row>
    <row r="33" spans="1:4" ht="9.9499999999999993" customHeight="1" x14ac:dyDescent="0.2">
      <c r="A33" s="24">
        <f t="shared" si="3"/>
        <v>89301</v>
      </c>
      <c r="B33" s="25">
        <f t="shared" si="4"/>
        <v>89401</v>
      </c>
      <c r="C33" s="26">
        <f t="shared" si="7"/>
        <v>3970.9990000000007</v>
      </c>
      <c r="D33" s="166">
        <v>-240</v>
      </c>
    </row>
    <row r="34" spans="1:4" ht="9.9499999999999993" customHeight="1" x14ac:dyDescent="0.2">
      <c r="A34" s="24">
        <f t="shared" si="3"/>
        <v>89401</v>
      </c>
      <c r="B34" s="25">
        <f t="shared" si="4"/>
        <v>89501</v>
      </c>
      <c r="C34" s="26">
        <f t="shared" si="7"/>
        <v>3985.8990000000003</v>
      </c>
      <c r="D34" s="166">
        <v>-230</v>
      </c>
    </row>
    <row r="35" spans="1:4" ht="9.9499999999999993" customHeight="1" x14ac:dyDescent="0.2">
      <c r="A35" s="24">
        <f t="shared" si="3"/>
        <v>89501</v>
      </c>
      <c r="B35" s="25">
        <f t="shared" si="4"/>
        <v>89601</v>
      </c>
      <c r="C35" s="26">
        <f t="shared" si="7"/>
        <v>4000.799</v>
      </c>
      <c r="D35" s="166">
        <v>-220</v>
      </c>
    </row>
    <row r="36" spans="1:4" ht="9.9499999999999993" customHeight="1" x14ac:dyDescent="0.2">
      <c r="A36" s="24">
        <f t="shared" si="3"/>
        <v>89601</v>
      </c>
      <c r="B36" s="25">
        <f t="shared" si="4"/>
        <v>89701</v>
      </c>
      <c r="C36" s="26">
        <f t="shared" si="7"/>
        <v>4015.6990000000005</v>
      </c>
      <c r="D36" s="166">
        <v>-210</v>
      </c>
    </row>
    <row r="37" spans="1:4" ht="9.9499999999999993" customHeight="1" x14ac:dyDescent="0.2">
      <c r="A37" s="24">
        <f t="shared" si="3"/>
        <v>89701</v>
      </c>
      <c r="B37" s="25">
        <f t="shared" si="4"/>
        <v>89801</v>
      </c>
      <c r="C37" s="26">
        <f t="shared" si="7"/>
        <v>4030.5990000000002</v>
      </c>
      <c r="D37" s="166">
        <v>-200</v>
      </c>
    </row>
    <row r="38" spans="1:4" ht="9.9499999999999993" customHeight="1" x14ac:dyDescent="0.2">
      <c r="A38" s="24">
        <f t="shared" si="3"/>
        <v>89801</v>
      </c>
      <c r="B38" s="25">
        <f t="shared" si="4"/>
        <v>89901</v>
      </c>
      <c r="C38" s="26">
        <f t="shared" si="7"/>
        <v>4045.4990000000007</v>
      </c>
      <c r="D38" s="166">
        <v>-190</v>
      </c>
    </row>
    <row r="39" spans="1:4" ht="9.9499999999999993" customHeight="1" x14ac:dyDescent="0.2">
      <c r="A39" s="36">
        <f t="shared" si="3"/>
        <v>89901</v>
      </c>
      <c r="B39" s="37">
        <f t="shared" si="4"/>
        <v>90001</v>
      </c>
      <c r="C39" s="26">
        <f t="shared" si="7"/>
        <v>4060.3990000000003</v>
      </c>
      <c r="D39" s="166">
        <v>-180</v>
      </c>
    </row>
    <row r="40" spans="1:4" ht="9.9499999999999993" customHeight="1" x14ac:dyDescent="0.2">
      <c r="A40" s="36"/>
      <c r="B40" s="37"/>
      <c r="C40" s="29"/>
      <c r="D40" s="166"/>
    </row>
    <row r="41" spans="1:4" ht="9.9499999999999993" customHeight="1" x14ac:dyDescent="0.2">
      <c r="A41" s="24">
        <f>A39+100</f>
        <v>90001</v>
      </c>
      <c r="B41" s="25">
        <f t="shared" si="4"/>
        <v>90101</v>
      </c>
      <c r="C41" s="26">
        <f>(((+A41+B41)/2)*0.049)+$S$21+D41</f>
        <v>4075.299</v>
      </c>
      <c r="D41" s="166">
        <v>-170</v>
      </c>
    </row>
    <row r="42" spans="1:4" ht="9.9499999999999993" customHeight="1" x14ac:dyDescent="0.2">
      <c r="A42" s="24">
        <f t="shared" si="3"/>
        <v>90101</v>
      </c>
      <c r="B42" s="25">
        <f t="shared" si="4"/>
        <v>90201</v>
      </c>
      <c r="C42" s="26">
        <f t="shared" ref="C42:C49" si="8">(((+A42+B42)/2)*0.049)+$S$21+D42</f>
        <v>4090.1990000000005</v>
      </c>
      <c r="D42" s="166">
        <v>-160</v>
      </c>
    </row>
    <row r="43" spans="1:4" ht="9.9499999999999993" customHeight="1" x14ac:dyDescent="0.2">
      <c r="A43" s="24">
        <f t="shared" si="3"/>
        <v>90201</v>
      </c>
      <c r="B43" s="25">
        <f t="shared" si="4"/>
        <v>90301</v>
      </c>
      <c r="C43" s="26">
        <f t="shared" si="8"/>
        <v>4105.0990000000002</v>
      </c>
      <c r="D43" s="166">
        <v>-150</v>
      </c>
    </row>
    <row r="44" spans="1:4" ht="9.9499999999999993" customHeight="1" x14ac:dyDescent="0.2">
      <c r="A44" s="24">
        <f t="shared" si="3"/>
        <v>90301</v>
      </c>
      <c r="B44" s="25">
        <f t="shared" si="4"/>
        <v>90401</v>
      </c>
      <c r="C44" s="26">
        <f t="shared" si="8"/>
        <v>4119.9990000000007</v>
      </c>
      <c r="D44" s="166">
        <v>-140</v>
      </c>
    </row>
    <row r="45" spans="1:4" ht="9.9499999999999993" customHeight="1" x14ac:dyDescent="0.2">
      <c r="A45" s="24">
        <f t="shared" si="3"/>
        <v>90401</v>
      </c>
      <c r="B45" s="25">
        <f t="shared" si="4"/>
        <v>90501</v>
      </c>
      <c r="C45" s="26">
        <f t="shared" si="8"/>
        <v>4134.8990000000003</v>
      </c>
      <c r="D45" s="166">
        <v>-130</v>
      </c>
    </row>
    <row r="46" spans="1:4" ht="9.9499999999999993" customHeight="1" x14ac:dyDescent="0.2">
      <c r="A46" s="24">
        <f t="shared" si="3"/>
        <v>90501</v>
      </c>
      <c r="B46" s="25">
        <f t="shared" si="4"/>
        <v>90601</v>
      </c>
      <c r="C46" s="26">
        <f t="shared" si="8"/>
        <v>4149.799</v>
      </c>
      <c r="D46" s="166">
        <v>-120</v>
      </c>
    </row>
    <row r="47" spans="1:4" ht="9.9499999999999993" customHeight="1" x14ac:dyDescent="0.2">
      <c r="A47" s="24">
        <f t="shared" si="3"/>
        <v>90601</v>
      </c>
      <c r="B47" s="25">
        <f t="shared" si="4"/>
        <v>90701</v>
      </c>
      <c r="C47" s="26">
        <f t="shared" si="8"/>
        <v>4164.6990000000005</v>
      </c>
      <c r="D47" s="166">
        <v>-110</v>
      </c>
    </row>
    <row r="48" spans="1:4" ht="9.9499999999999993" customHeight="1" x14ac:dyDescent="0.2">
      <c r="A48" s="24">
        <f t="shared" si="3"/>
        <v>90701</v>
      </c>
      <c r="B48" s="25">
        <f t="shared" si="4"/>
        <v>90801</v>
      </c>
      <c r="C48" s="26">
        <f t="shared" si="8"/>
        <v>4179.5990000000002</v>
      </c>
      <c r="D48" s="166">
        <v>-100</v>
      </c>
    </row>
    <row r="49" spans="1:4" ht="9.9499999999999993" customHeight="1" x14ac:dyDescent="0.2">
      <c r="A49" s="24">
        <f t="shared" si="3"/>
        <v>90801</v>
      </c>
      <c r="B49" s="25">
        <f t="shared" si="4"/>
        <v>90901</v>
      </c>
      <c r="C49" s="26">
        <f t="shared" si="8"/>
        <v>4194.4990000000007</v>
      </c>
      <c r="D49" s="166">
        <v>-90</v>
      </c>
    </row>
    <row r="50" spans="1:4" ht="9.9499999999999993" customHeight="1" x14ac:dyDescent="0.2">
      <c r="A50" s="36">
        <f t="shared" si="3"/>
        <v>90901</v>
      </c>
      <c r="B50" s="37">
        <f t="shared" si="4"/>
        <v>91001</v>
      </c>
      <c r="C50" s="26">
        <f>(((+A50+B50)/2)*0.049)+$S$21+D50</f>
        <v>4209.3990000000003</v>
      </c>
      <c r="D50" s="167">
        <v>-80</v>
      </c>
    </row>
    <row r="51" spans="1:4" ht="9.9499999999999993" customHeight="1" x14ac:dyDescent="0.2">
      <c r="A51" s="36"/>
      <c r="B51" s="37"/>
      <c r="C51" s="29"/>
      <c r="D51" s="166"/>
    </row>
    <row r="52" spans="1:4" ht="9.9499999999999993" customHeight="1" x14ac:dyDescent="0.2">
      <c r="A52" s="24">
        <f>A50+100</f>
        <v>91001</v>
      </c>
      <c r="B52" s="25">
        <f t="shared" ref="B52:B61" si="9">A52+100</f>
        <v>91101</v>
      </c>
      <c r="C52" s="26">
        <f>(((+A52+B52)/2)*0.049)+$S$21+D52</f>
        <v>4214.299</v>
      </c>
      <c r="D52" s="167">
        <v>-80</v>
      </c>
    </row>
    <row r="53" spans="1:4" ht="9.9499999999999993" customHeight="1" x14ac:dyDescent="0.2">
      <c r="A53" s="24">
        <f t="shared" ref="A53:A83" si="10">A52+100</f>
        <v>91101</v>
      </c>
      <c r="B53" s="25">
        <f t="shared" si="9"/>
        <v>91201</v>
      </c>
      <c r="C53" s="26">
        <f t="shared" ref="C53:C60" si="11">(((+A53+B53)/2)*0.049)+$S$21+D53</f>
        <v>4229.1990000000005</v>
      </c>
      <c r="D53" s="166">
        <v>-70</v>
      </c>
    </row>
    <row r="54" spans="1:4" ht="9.9499999999999993" customHeight="1" x14ac:dyDescent="0.2">
      <c r="A54" s="24">
        <f t="shared" si="10"/>
        <v>91201</v>
      </c>
      <c r="B54" s="25">
        <f t="shared" si="9"/>
        <v>91301</v>
      </c>
      <c r="C54" s="26">
        <f t="shared" si="11"/>
        <v>4244.0990000000002</v>
      </c>
      <c r="D54" s="166">
        <v>-60</v>
      </c>
    </row>
    <row r="55" spans="1:4" ht="9.9499999999999993" customHeight="1" x14ac:dyDescent="0.2">
      <c r="A55" s="24">
        <f t="shared" si="10"/>
        <v>91301</v>
      </c>
      <c r="B55" s="25">
        <f t="shared" si="9"/>
        <v>91401</v>
      </c>
      <c r="C55" s="26">
        <f t="shared" si="11"/>
        <v>4258.9990000000007</v>
      </c>
      <c r="D55" s="166">
        <v>-50</v>
      </c>
    </row>
    <row r="56" spans="1:4" ht="9.9499999999999993" customHeight="1" x14ac:dyDescent="0.2">
      <c r="A56" s="24">
        <f t="shared" si="10"/>
        <v>91401</v>
      </c>
      <c r="B56" s="25">
        <f t="shared" si="9"/>
        <v>91501</v>
      </c>
      <c r="C56" s="26">
        <f t="shared" si="11"/>
        <v>4273.8990000000003</v>
      </c>
      <c r="D56" s="166">
        <v>-40</v>
      </c>
    </row>
    <row r="57" spans="1:4" ht="9.9499999999999993" customHeight="1" x14ac:dyDescent="0.2">
      <c r="A57" s="24">
        <f t="shared" si="10"/>
        <v>91501</v>
      </c>
      <c r="B57" s="25">
        <f t="shared" si="9"/>
        <v>91601</v>
      </c>
      <c r="C57" s="26">
        <f t="shared" si="11"/>
        <v>4288.799</v>
      </c>
      <c r="D57" s="166">
        <v>-30</v>
      </c>
    </row>
    <row r="58" spans="1:4" ht="9.9499999999999993" customHeight="1" x14ac:dyDescent="0.2">
      <c r="A58" s="24">
        <f t="shared" si="10"/>
        <v>91601</v>
      </c>
      <c r="B58" s="25">
        <f t="shared" si="9"/>
        <v>91701</v>
      </c>
      <c r="C58" s="26">
        <f t="shared" si="11"/>
        <v>4303.6990000000005</v>
      </c>
      <c r="D58" s="166">
        <v>-20</v>
      </c>
    </row>
    <row r="59" spans="1:4" ht="9.9499999999999993" customHeight="1" x14ac:dyDescent="0.2">
      <c r="A59" s="24">
        <f t="shared" si="10"/>
        <v>91701</v>
      </c>
      <c r="B59" s="25">
        <f t="shared" si="9"/>
        <v>91801</v>
      </c>
      <c r="C59" s="26">
        <f t="shared" si="11"/>
        <v>4318.5990000000002</v>
      </c>
      <c r="D59" s="166">
        <v>-10</v>
      </c>
    </row>
    <row r="60" spans="1:4" ht="9.9499999999999993" customHeight="1" x14ac:dyDescent="0.2">
      <c r="A60" s="24">
        <f t="shared" si="10"/>
        <v>91801</v>
      </c>
      <c r="B60" s="25">
        <f t="shared" si="9"/>
        <v>91901</v>
      </c>
      <c r="C60" s="26">
        <f t="shared" si="11"/>
        <v>4333.4990000000007</v>
      </c>
      <c r="D60" s="166">
        <v>0</v>
      </c>
    </row>
    <row r="61" spans="1:4" ht="9.9499999999999993" customHeight="1" x14ac:dyDescent="0.2">
      <c r="A61" s="36">
        <f t="shared" si="10"/>
        <v>91901</v>
      </c>
      <c r="B61" s="37">
        <f t="shared" si="9"/>
        <v>92001</v>
      </c>
      <c r="C61" s="26">
        <f>(((+A61+B61)/2)*0.049)+$S$21</f>
        <v>4338.3990000000003</v>
      </c>
      <c r="D61" s="166"/>
    </row>
    <row r="62" spans="1:4" ht="9.9499999999999993" customHeight="1" x14ac:dyDescent="0.2">
      <c r="A62" s="36"/>
      <c r="B62" s="37"/>
      <c r="C62" s="29"/>
      <c r="D62" s="166"/>
    </row>
    <row r="63" spans="1:4" ht="9.9499999999999993" customHeight="1" x14ac:dyDescent="0.2">
      <c r="A63" s="24">
        <f>A61+100</f>
        <v>92001</v>
      </c>
      <c r="B63" s="25">
        <f t="shared" ref="B63:B72" si="12">A63+100</f>
        <v>92101</v>
      </c>
      <c r="C63" s="26">
        <f>(((+A63+B63)/2)*0.049)+$S$21</f>
        <v>4343.299</v>
      </c>
      <c r="D63" s="166"/>
    </row>
    <row r="64" spans="1:4" ht="9.9499999999999993" customHeight="1" x14ac:dyDescent="0.2">
      <c r="A64" s="24">
        <f t="shared" si="10"/>
        <v>92101</v>
      </c>
      <c r="B64" s="25">
        <f t="shared" si="12"/>
        <v>92201</v>
      </c>
      <c r="C64" s="26">
        <f t="shared" ref="C64:C72" si="13">(((+A64+B64)/2)*0.049)+$S$21</f>
        <v>4348.1990000000005</v>
      </c>
      <c r="D64" s="166"/>
    </row>
    <row r="65" spans="1:4" ht="9.9499999999999993" customHeight="1" x14ac:dyDescent="0.2">
      <c r="A65" s="24">
        <f t="shared" si="10"/>
        <v>92201</v>
      </c>
      <c r="B65" s="25">
        <f t="shared" si="12"/>
        <v>92301</v>
      </c>
      <c r="C65" s="26">
        <f t="shared" si="13"/>
        <v>4353.0990000000002</v>
      </c>
      <c r="D65" s="166"/>
    </row>
    <row r="66" spans="1:4" ht="9.9499999999999993" customHeight="1" x14ac:dyDescent="0.2">
      <c r="A66" s="24">
        <f t="shared" si="10"/>
        <v>92301</v>
      </c>
      <c r="B66" s="25">
        <f t="shared" si="12"/>
        <v>92401</v>
      </c>
      <c r="C66" s="26">
        <f t="shared" si="13"/>
        <v>4357.9990000000007</v>
      </c>
      <c r="D66" s="166"/>
    </row>
    <row r="67" spans="1:4" ht="9.9499999999999993" customHeight="1" x14ac:dyDescent="0.2">
      <c r="A67" s="24">
        <f t="shared" si="10"/>
        <v>92401</v>
      </c>
      <c r="B67" s="25">
        <f t="shared" si="12"/>
        <v>92501</v>
      </c>
      <c r="C67" s="26">
        <f t="shared" si="13"/>
        <v>4362.8990000000003</v>
      </c>
      <c r="D67" s="166"/>
    </row>
    <row r="68" spans="1:4" ht="9.9499999999999993" customHeight="1" x14ac:dyDescent="0.2">
      <c r="A68" s="24">
        <f t="shared" si="10"/>
        <v>92501</v>
      </c>
      <c r="B68" s="25">
        <f t="shared" si="12"/>
        <v>92601</v>
      </c>
      <c r="C68" s="26">
        <f t="shared" si="13"/>
        <v>4367.799</v>
      </c>
      <c r="D68" s="166"/>
    </row>
    <row r="69" spans="1:4" ht="9.9499999999999993" customHeight="1" x14ac:dyDescent="0.2">
      <c r="A69" s="24">
        <f t="shared" si="10"/>
        <v>92601</v>
      </c>
      <c r="B69" s="25">
        <f t="shared" si="12"/>
        <v>92701</v>
      </c>
      <c r="C69" s="26">
        <f t="shared" si="13"/>
        <v>4372.6990000000005</v>
      </c>
      <c r="D69" s="166"/>
    </row>
    <row r="70" spans="1:4" ht="9.9499999999999993" customHeight="1" x14ac:dyDescent="0.2">
      <c r="A70" s="24">
        <f t="shared" si="10"/>
        <v>92701</v>
      </c>
      <c r="B70" s="25">
        <f t="shared" si="12"/>
        <v>92801</v>
      </c>
      <c r="C70" s="26">
        <f t="shared" si="13"/>
        <v>4377.5990000000002</v>
      </c>
      <c r="D70" s="166"/>
    </row>
    <row r="71" spans="1:4" ht="9.9499999999999993" customHeight="1" x14ac:dyDescent="0.2">
      <c r="A71" s="24">
        <f t="shared" si="10"/>
        <v>92801</v>
      </c>
      <c r="B71" s="25">
        <f t="shared" si="12"/>
        <v>92901</v>
      </c>
      <c r="C71" s="26">
        <f t="shared" si="13"/>
        <v>4382.4990000000007</v>
      </c>
      <c r="D71" s="166"/>
    </row>
    <row r="72" spans="1:4" ht="9.9499999999999993" customHeight="1" x14ac:dyDescent="0.2">
      <c r="A72" s="36">
        <f t="shared" si="10"/>
        <v>92901</v>
      </c>
      <c r="B72" s="37">
        <f t="shared" si="12"/>
        <v>93001</v>
      </c>
      <c r="C72" s="26">
        <f t="shared" si="13"/>
        <v>4387.3990000000003</v>
      </c>
      <c r="D72" s="166"/>
    </row>
    <row r="73" spans="1:4" ht="9.9499999999999993" customHeight="1" x14ac:dyDescent="0.2">
      <c r="A73" s="36"/>
      <c r="B73" s="37"/>
      <c r="C73" s="29"/>
      <c r="D73" s="166"/>
    </row>
    <row r="74" spans="1:4" ht="9.9499999999999993" customHeight="1" x14ac:dyDescent="0.2">
      <c r="A74" s="24">
        <f>A72+100</f>
        <v>93001</v>
      </c>
      <c r="B74" s="25">
        <f t="shared" ref="B74:B83" si="14">A74+100</f>
        <v>93101</v>
      </c>
      <c r="C74" s="26">
        <f>(((+A74+B74)/2)*0.049)+$S$21</f>
        <v>4392.299</v>
      </c>
      <c r="D74" s="166"/>
    </row>
    <row r="75" spans="1:4" ht="9.9499999999999993" customHeight="1" x14ac:dyDescent="0.2">
      <c r="A75" s="24">
        <f t="shared" si="10"/>
        <v>93101</v>
      </c>
      <c r="B75" s="25">
        <f t="shared" si="14"/>
        <v>93201</v>
      </c>
      <c r="C75" s="26">
        <f t="shared" ref="C75:C83" si="15">(((+A75+B75)/2)*0.049)+$S$21</f>
        <v>4397.1990000000005</v>
      </c>
      <c r="D75" s="166"/>
    </row>
    <row r="76" spans="1:4" ht="9.9499999999999993" customHeight="1" x14ac:dyDescent="0.2">
      <c r="A76" s="24">
        <f t="shared" si="10"/>
        <v>93201</v>
      </c>
      <c r="B76" s="25">
        <f t="shared" si="14"/>
        <v>93301</v>
      </c>
      <c r="C76" s="26">
        <f t="shared" si="15"/>
        <v>4402.0990000000002</v>
      </c>
      <c r="D76" s="166"/>
    </row>
    <row r="77" spans="1:4" ht="9.9499999999999993" customHeight="1" x14ac:dyDescent="0.2">
      <c r="A77" s="24">
        <f t="shared" si="10"/>
        <v>93301</v>
      </c>
      <c r="B77" s="25">
        <f t="shared" si="14"/>
        <v>93401</v>
      </c>
      <c r="C77" s="26">
        <f t="shared" si="15"/>
        <v>4406.9990000000007</v>
      </c>
    </row>
    <row r="78" spans="1:4" ht="9.9499999999999993" customHeight="1" x14ac:dyDescent="0.2">
      <c r="A78" s="24">
        <f t="shared" si="10"/>
        <v>93401</v>
      </c>
      <c r="B78" s="25">
        <f t="shared" si="14"/>
        <v>93501</v>
      </c>
      <c r="C78" s="26">
        <f t="shared" si="15"/>
        <v>4411.8990000000003</v>
      </c>
    </row>
    <row r="79" spans="1:4" ht="9.9499999999999993" customHeight="1" x14ac:dyDescent="0.2">
      <c r="A79" s="24">
        <f t="shared" si="10"/>
        <v>93501</v>
      </c>
      <c r="B79" s="25">
        <f t="shared" si="14"/>
        <v>93601</v>
      </c>
      <c r="C79" s="26">
        <f t="shared" si="15"/>
        <v>4416.799</v>
      </c>
    </row>
    <row r="80" spans="1:4" ht="9.9499999999999993" customHeight="1" x14ac:dyDescent="0.2">
      <c r="A80" s="24">
        <f t="shared" si="10"/>
        <v>93601</v>
      </c>
      <c r="B80" s="25">
        <f t="shared" si="14"/>
        <v>93701</v>
      </c>
      <c r="C80" s="26">
        <f t="shared" si="15"/>
        <v>4421.6990000000005</v>
      </c>
    </row>
    <row r="81" spans="1:3" ht="9.75" customHeight="1" x14ac:dyDescent="0.2">
      <c r="A81" s="24">
        <f t="shared" si="10"/>
        <v>93701</v>
      </c>
      <c r="B81" s="25">
        <f t="shared" si="14"/>
        <v>93801</v>
      </c>
      <c r="C81" s="26">
        <f t="shared" si="15"/>
        <v>4426.5990000000002</v>
      </c>
    </row>
    <row r="82" spans="1:3" ht="9.75" customHeight="1" x14ac:dyDescent="0.2">
      <c r="A82" s="24">
        <f t="shared" si="10"/>
        <v>93801</v>
      </c>
      <c r="B82" s="25">
        <f t="shared" si="14"/>
        <v>93901</v>
      </c>
      <c r="C82" s="26">
        <f t="shared" si="15"/>
        <v>4431.4990000000007</v>
      </c>
    </row>
    <row r="83" spans="1:3" ht="9.75" customHeight="1" thickBot="1" x14ac:dyDescent="0.25">
      <c r="A83" s="32">
        <f t="shared" si="10"/>
        <v>93901</v>
      </c>
      <c r="B83" s="33">
        <f t="shared" si="14"/>
        <v>94001</v>
      </c>
      <c r="C83" s="151">
        <f t="shared" si="15"/>
        <v>4436.3990000000003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"/>
  <sheetViews>
    <sheetView zoomScaleNormal="100" workbookViewId="0">
      <selection activeCell="G7" sqref="G7"/>
    </sheetView>
  </sheetViews>
  <sheetFormatPr defaultRowHeight="12.75" x14ac:dyDescent="0.2"/>
  <cols>
    <col min="1" max="2" width="11.7109375" style="45" customWidth="1"/>
    <col min="3" max="3" width="16.85546875" style="45" bestFit="1" customWidth="1"/>
    <col min="4" max="4" width="11.7109375" style="45" customWidth="1"/>
    <col min="5" max="5" width="9.42578125" style="45" customWidth="1"/>
    <col min="6" max="6" width="10.28515625" style="52" customWidth="1"/>
    <col min="9" max="9" width="14.42578125" style="70" bestFit="1" customWidth="1"/>
    <col min="10" max="10" width="11.42578125" customWidth="1"/>
    <col min="11" max="11" width="10.28515625" bestFit="1" customWidth="1"/>
    <col min="12" max="13" width="8.85546875" style="45" customWidth="1"/>
  </cols>
  <sheetData>
    <row r="1" spans="1:13" ht="12" customHeight="1" x14ac:dyDescent="0.2">
      <c r="A1" s="182" t="s">
        <v>22</v>
      </c>
      <c r="B1" s="182"/>
      <c r="C1" s="182"/>
      <c r="D1" s="182"/>
      <c r="E1" s="182"/>
      <c r="F1" s="63"/>
      <c r="I1"/>
      <c r="J1" s="48" t="s">
        <v>16</v>
      </c>
    </row>
    <row r="2" spans="1:13" ht="12" customHeight="1" thickBot="1" x14ac:dyDescent="0.25">
      <c r="A2" s="46" t="s">
        <v>8</v>
      </c>
      <c r="B2" s="46" t="s">
        <v>12</v>
      </c>
      <c r="C2" s="46" t="s">
        <v>14</v>
      </c>
      <c r="D2" s="46" t="s">
        <v>13</v>
      </c>
      <c r="E2" s="47" t="s">
        <v>15</v>
      </c>
      <c r="F2" s="64"/>
      <c r="I2" s="72" t="s">
        <v>33</v>
      </c>
      <c r="J2" s="48" t="s">
        <v>17</v>
      </c>
      <c r="K2" s="71" t="s">
        <v>32</v>
      </c>
    </row>
    <row r="3" spans="1:13" ht="12" customHeight="1" thickBot="1" x14ac:dyDescent="0.25">
      <c r="A3" s="45">
        <f>K4</f>
        <v>13446.65</v>
      </c>
      <c r="B3" s="45">
        <v>13500</v>
      </c>
      <c r="C3" s="45">
        <f>ROUND('Regular 1'!I20,0)</f>
        <v>130</v>
      </c>
      <c r="D3" s="45">
        <f>ROUND(C3*0.8,0)</f>
        <v>104</v>
      </c>
      <c r="E3" s="45">
        <f t="shared" ref="E3:E28" si="0">C3-D3</f>
        <v>26</v>
      </c>
      <c r="F3" s="64"/>
      <c r="G3" s="183" t="s">
        <v>31</v>
      </c>
      <c r="H3" s="183"/>
      <c r="I3" s="73" t="s">
        <v>25</v>
      </c>
      <c r="J3" s="51" t="s">
        <v>18</v>
      </c>
      <c r="K3" s="50" t="s">
        <v>19</v>
      </c>
      <c r="L3" s="55"/>
      <c r="M3" s="55"/>
    </row>
    <row r="4" spans="1:13" ht="12" customHeight="1" x14ac:dyDescent="0.2">
      <c r="A4" s="45">
        <f>B3+1</f>
        <v>13501</v>
      </c>
      <c r="B4" s="45">
        <f>B3+100</f>
        <v>13600</v>
      </c>
      <c r="C4" s="45">
        <f>ROUND('Regular 1'!I21,0)</f>
        <v>133</v>
      </c>
      <c r="D4" s="45">
        <f>D3-4</f>
        <v>100</v>
      </c>
      <c r="E4" s="45">
        <f t="shared" si="0"/>
        <v>33</v>
      </c>
      <c r="F4" s="64"/>
      <c r="G4" s="58">
        <v>13055</v>
      </c>
      <c r="H4" s="58">
        <v>13100</v>
      </c>
      <c r="I4" s="69">
        <v>0.03</v>
      </c>
      <c r="J4" s="49">
        <f>G4*I4</f>
        <v>391.65</v>
      </c>
      <c r="K4" s="61">
        <f>J4+G4</f>
        <v>13446.65</v>
      </c>
    </row>
    <row r="5" spans="1:13" ht="12" customHeight="1" x14ac:dyDescent="0.2">
      <c r="A5" s="45">
        <f>A4+100</f>
        <v>13601</v>
      </c>
      <c r="B5" s="45">
        <f>B4+100</f>
        <v>13700</v>
      </c>
      <c r="C5" s="45">
        <f>ROUND('Regular 1'!I22,0)</f>
        <v>136</v>
      </c>
      <c r="D5" s="45">
        <f t="shared" ref="D5:D28" si="1">D4-4</f>
        <v>96</v>
      </c>
      <c r="E5" s="45">
        <f t="shared" si="0"/>
        <v>40</v>
      </c>
      <c r="F5" s="64"/>
      <c r="G5" s="58"/>
      <c r="H5" s="58"/>
      <c r="I5" s="69"/>
      <c r="J5" s="49"/>
      <c r="K5" s="58"/>
    </row>
    <row r="6" spans="1:13" ht="12" customHeight="1" x14ac:dyDescent="0.2">
      <c r="A6" s="45">
        <f t="shared" ref="A6:B25" si="2">A5+100</f>
        <v>13701</v>
      </c>
      <c r="B6" s="45">
        <f t="shared" si="2"/>
        <v>13800</v>
      </c>
      <c r="C6" s="45">
        <f>ROUND('Regular 1'!I23,0)</f>
        <v>139</v>
      </c>
      <c r="D6" s="45">
        <f t="shared" si="1"/>
        <v>92</v>
      </c>
      <c r="E6" s="45">
        <f t="shared" si="0"/>
        <v>47</v>
      </c>
      <c r="F6" s="64"/>
      <c r="G6" s="58"/>
      <c r="H6" s="58"/>
      <c r="I6" s="69"/>
      <c r="J6" s="60"/>
      <c r="K6" s="58"/>
    </row>
    <row r="7" spans="1:13" ht="12" customHeight="1" x14ac:dyDescent="0.2">
      <c r="A7" s="45">
        <f t="shared" si="2"/>
        <v>13801</v>
      </c>
      <c r="B7" s="45">
        <f t="shared" si="2"/>
        <v>13900</v>
      </c>
      <c r="C7" s="45">
        <f>ROUND('Regular 1'!I24,0)</f>
        <v>142</v>
      </c>
      <c r="D7" s="45">
        <f t="shared" si="1"/>
        <v>88</v>
      </c>
      <c r="E7" s="45">
        <f t="shared" si="0"/>
        <v>54</v>
      </c>
      <c r="F7" s="64"/>
      <c r="G7" s="58"/>
      <c r="H7" s="58"/>
      <c r="I7" s="69"/>
      <c r="J7" s="60"/>
      <c r="K7" s="58"/>
    </row>
    <row r="8" spans="1:13" ht="12" customHeight="1" x14ac:dyDescent="0.2">
      <c r="A8" s="45">
        <f t="shared" si="2"/>
        <v>13901</v>
      </c>
      <c r="B8" s="45">
        <f t="shared" si="2"/>
        <v>14000</v>
      </c>
      <c r="C8" s="45">
        <f>ROUND('Regular 1'!I25,0)</f>
        <v>145</v>
      </c>
      <c r="D8" s="45">
        <f t="shared" si="1"/>
        <v>84</v>
      </c>
      <c r="E8" s="45">
        <f t="shared" si="0"/>
        <v>61</v>
      </c>
      <c r="F8" s="64"/>
      <c r="G8" s="58"/>
      <c r="H8" s="58"/>
      <c r="I8" s="193"/>
      <c r="J8" s="60"/>
      <c r="K8" s="58"/>
    </row>
    <row r="9" spans="1:13" ht="12" customHeight="1" x14ac:dyDescent="0.2">
      <c r="A9" s="45">
        <f t="shared" si="2"/>
        <v>14001</v>
      </c>
      <c r="B9" s="45">
        <f t="shared" si="2"/>
        <v>14100</v>
      </c>
      <c r="C9" s="45">
        <f>ROUND('Regular 1'!I26,0)</f>
        <v>148</v>
      </c>
      <c r="D9" s="45">
        <f t="shared" si="1"/>
        <v>80</v>
      </c>
      <c r="E9" s="45">
        <f t="shared" si="0"/>
        <v>68</v>
      </c>
      <c r="F9" s="64"/>
      <c r="G9" s="58"/>
      <c r="H9" s="58"/>
      <c r="I9" s="193"/>
      <c r="J9" s="60"/>
      <c r="K9" s="58"/>
    </row>
    <row r="10" spans="1:13" ht="12" customHeight="1" x14ac:dyDescent="0.2">
      <c r="A10" s="45">
        <f t="shared" si="2"/>
        <v>14101</v>
      </c>
      <c r="B10" s="45">
        <f t="shared" si="2"/>
        <v>14200</v>
      </c>
      <c r="C10" s="45">
        <f>ROUND('Regular 1'!I27,0)</f>
        <v>151</v>
      </c>
      <c r="D10" s="45">
        <f t="shared" si="1"/>
        <v>76</v>
      </c>
      <c r="E10" s="45">
        <f t="shared" si="0"/>
        <v>75</v>
      </c>
      <c r="F10" s="64"/>
      <c r="G10" s="58"/>
      <c r="H10" s="58"/>
      <c r="I10" s="193"/>
      <c r="J10" s="60"/>
      <c r="K10" s="58"/>
    </row>
    <row r="11" spans="1:13" ht="12" customHeight="1" x14ac:dyDescent="0.2">
      <c r="A11" s="45">
        <f t="shared" si="2"/>
        <v>14201</v>
      </c>
      <c r="B11" s="45">
        <f t="shared" si="2"/>
        <v>14300</v>
      </c>
      <c r="C11" s="45">
        <f>ROUND('Regular 1'!I28,0)</f>
        <v>154</v>
      </c>
      <c r="D11" s="45">
        <f t="shared" si="1"/>
        <v>72</v>
      </c>
      <c r="E11" s="45">
        <f t="shared" si="0"/>
        <v>82</v>
      </c>
      <c r="F11" s="64"/>
      <c r="G11" s="58"/>
      <c r="H11" s="58"/>
      <c r="I11" s="193"/>
      <c r="J11" s="60"/>
      <c r="K11" s="58"/>
    </row>
    <row r="12" spans="1:13" ht="12" customHeight="1" x14ac:dyDescent="0.2">
      <c r="A12" s="45">
        <f t="shared" si="2"/>
        <v>14301</v>
      </c>
      <c r="B12" s="45">
        <f t="shared" si="2"/>
        <v>14400</v>
      </c>
      <c r="C12" s="45">
        <f>ROUND('Regular 1'!I30,0)</f>
        <v>157</v>
      </c>
      <c r="D12" s="45">
        <f t="shared" si="1"/>
        <v>68</v>
      </c>
      <c r="E12" s="45">
        <f t="shared" si="0"/>
        <v>89</v>
      </c>
      <c r="F12" s="64"/>
      <c r="G12" s="58"/>
      <c r="H12" s="58"/>
      <c r="I12" s="193"/>
      <c r="J12" s="60"/>
      <c r="K12" s="58"/>
    </row>
    <row r="13" spans="1:13" ht="12" customHeight="1" x14ac:dyDescent="0.2">
      <c r="A13" s="45">
        <f t="shared" si="2"/>
        <v>14401</v>
      </c>
      <c r="B13" s="45">
        <f t="shared" si="2"/>
        <v>14500</v>
      </c>
      <c r="C13" s="45">
        <f>ROUND('Regular 1'!I31,0)</f>
        <v>160</v>
      </c>
      <c r="D13" s="45">
        <f t="shared" si="1"/>
        <v>64</v>
      </c>
      <c r="E13" s="45">
        <f t="shared" si="0"/>
        <v>96</v>
      </c>
      <c r="F13" s="64"/>
      <c r="G13" s="58"/>
      <c r="H13" s="58"/>
      <c r="I13" s="193"/>
      <c r="J13" s="60"/>
      <c r="K13" s="58"/>
    </row>
    <row r="14" spans="1:13" ht="12" customHeight="1" x14ac:dyDescent="0.2">
      <c r="A14" s="45">
        <f t="shared" si="2"/>
        <v>14501</v>
      </c>
      <c r="B14" s="45">
        <f t="shared" si="2"/>
        <v>14600</v>
      </c>
      <c r="C14" s="45">
        <f>ROUND('Regular 1'!I32,0)</f>
        <v>163</v>
      </c>
      <c r="D14" s="45">
        <f t="shared" si="1"/>
        <v>60</v>
      </c>
      <c r="E14" s="45">
        <f t="shared" si="0"/>
        <v>103</v>
      </c>
      <c r="F14" s="64"/>
      <c r="G14" s="58"/>
      <c r="H14" s="58"/>
      <c r="I14" s="193"/>
      <c r="J14" s="60"/>
      <c r="K14" s="58"/>
    </row>
    <row r="15" spans="1:13" ht="12" customHeight="1" x14ac:dyDescent="0.2">
      <c r="A15" s="45">
        <f t="shared" si="2"/>
        <v>14601</v>
      </c>
      <c r="B15" s="45">
        <f t="shared" si="2"/>
        <v>14700</v>
      </c>
      <c r="C15" s="45">
        <f>ROUND('Regular 1'!I33,0)</f>
        <v>166</v>
      </c>
      <c r="D15" s="45">
        <f t="shared" si="1"/>
        <v>56</v>
      </c>
      <c r="E15" s="45">
        <f t="shared" si="0"/>
        <v>110</v>
      </c>
      <c r="F15" s="64"/>
      <c r="G15" s="58"/>
      <c r="H15" s="58"/>
      <c r="I15" s="193"/>
      <c r="J15" s="60"/>
      <c r="K15" s="58"/>
    </row>
    <row r="16" spans="1:13" ht="12" customHeight="1" x14ac:dyDescent="0.2">
      <c r="A16" s="45">
        <f t="shared" si="2"/>
        <v>14701</v>
      </c>
      <c r="B16" s="45">
        <f t="shared" si="2"/>
        <v>14800</v>
      </c>
      <c r="C16" s="45">
        <f>ROUND('Regular 1'!I34,0)</f>
        <v>169</v>
      </c>
      <c r="D16" s="45">
        <f t="shared" si="1"/>
        <v>52</v>
      </c>
      <c r="E16" s="45">
        <f t="shared" si="0"/>
        <v>117</v>
      </c>
      <c r="F16" s="64"/>
      <c r="G16" s="58"/>
      <c r="H16" s="58"/>
      <c r="I16" s="193"/>
      <c r="J16" s="60"/>
      <c r="K16" s="58"/>
    </row>
    <row r="17" spans="1:13" ht="12" customHeight="1" x14ac:dyDescent="0.2">
      <c r="A17" s="45">
        <f t="shared" si="2"/>
        <v>14801</v>
      </c>
      <c r="B17" s="45">
        <f t="shared" si="2"/>
        <v>14900</v>
      </c>
      <c r="C17" s="45">
        <f>ROUND('Regular 1'!I35,0)</f>
        <v>172</v>
      </c>
      <c r="D17" s="45">
        <f t="shared" si="1"/>
        <v>48</v>
      </c>
      <c r="E17" s="45">
        <f t="shared" si="0"/>
        <v>124</v>
      </c>
      <c r="F17" s="64"/>
      <c r="G17" s="58"/>
      <c r="H17" s="58"/>
      <c r="I17" s="193"/>
      <c r="J17" s="60"/>
      <c r="K17" s="58"/>
    </row>
    <row r="18" spans="1:13" ht="12" customHeight="1" x14ac:dyDescent="0.2">
      <c r="A18" s="45">
        <f t="shared" si="2"/>
        <v>14901</v>
      </c>
      <c r="B18" s="45">
        <f t="shared" si="2"/>
        <v>15000</v>
      </c>
      <c r="C18" s="45">
        <f>ROUND('Regular 1'!I36,0)</f>
        <v>175</v>
      </c>
      <c r="D18" s="45">
        <f t="shared" si="1"/>
        <v>44</v>
      </c>
      <c r="E18" s="45">
        <f t="shared" si="0"/>
        <v>131</v>
      </c>
      <c r="F18" s="64"/>
      <c r="G18" s="58"/>
      <c r="H18" s="58"/>
      <c r="I18" s="193"/>
      <c r="J18" s="60"/>
      <c r="K18" s="58"/>
    </row>
    <row r="19" spans="1:13" ht="12" customHeight="1" x14ac:dyDescent="0.2">
      <c r="A19" s="45">
        <f t="shared" si="2"/>
        <v>15001</v>
      </c>
      <c r="B19" s="45">
        <f t="shared" si="2"/>
        <v>15100</v>
      </c>
      <c r="C19" s="45">
        <f>ROUND('Regular 1'!I37,0)</f>
        <v>178</v>
      </c>
      <c r="D19" s="45">
        <f t="shared" si="1"/>
        <v>40</v>
      </c>
      <c r="E19" s="45">
        <f t="shared" si="0"/>
        <v>138</v>
      </c>
      <c r="F19" s="64"/>
      <c r="G19" s="58"/>
      <c r="H19" s="58"/>
      <c r="I19" s="193"/>
      <c r="J19" s="60"/>
      <c r="K19" s="58"/>
    </row>
    <row r="20" spans="1:13" ht="12" customHeight="1" x14ac:dyDescent="0.2">
      <c r="A20" s="45">
        <f t="shared" si="2"/>
        <v>15101</v>
      </c>
      <c r="B20" s="45">
        <f t="shared" si="2"/>
        <v>15200</v>
      </c>
      <c r="C20" s="45">
        <f>ROUND('Regular 1'!I38,0)</f>
        <v>181</v>
      </c>
      <c r="D20" s="45">
        <f t="shared" si="1"/>
        <v>36</v>
      </c>
      <c r="E20" s="45">
        <f t="shared" si="0"/>
        <v>145</v>
      </c>
      <c r="F20" s="64"/>
      <c r="G20" s="58"/>
      <c r="H20" s="58"/>
      <c r="I20" s="193"/>
      <c r="J20" s="60"/>
      <c r="K20" s="58"/>
    </row>
    <row r="21" spans="1:13" ht="12" customHeight="1" x14ac:dyDescent="0.2">
      <c r="A21" s="45">
        <f t="shared" si="2"/>
        <v>15201</v>
      </c>
      <c r="B21" s="45">
        <f t="shared" si="2"/>
        <v>15300</v>
      </c>
      <c r="C21" s="45">
        <f>ROUND('Regular 1'!I39,0)</f>
        <v>184</v>
      </c>
      <c r="D21" s="45">
        <f t="shared" si="1"/>
        <v>32</v>
      </c>
      <c r="E21" s="45">
        <f t="shared" si="0"/>
        <v>152</v>
      </c>
      <c r="F21" s="64"/>
      <c r="G21" s="58"/>
      <c r="H21" s="58"/>
      <c r="I21" s="193"/>
      <c r="J21" s="60"/>
      <c r="K21" s="58"/>
    </row>
    <row r="22" spans="1:13" ht="12" customHeight="1" x14ac:dyDescent="0.2">
      <c r="A22" s="45">
        <f t="shared" si="2"/>
        <v>15301</v>
      </c>
      <c r="B22" s="45">
        <f t="shared" si="2"/>
        <v>15400</v>
      </c>
      <c r="C22" s="45">
        <f>ROUND('Regular 1'!I41,0)</f>
        <v>187</v>
      </c>
      <c r="D22" s="45">
        <f t="shared" si="1"/>
        <v>28</v>
      </c>
      <c r="E22" s="45">
        <f t="shared" si="0"/>
        <v>159</v>
      </c>
      <c r="F22" s="64"/>
      <c r="G22" s="58"/>
      <c r="H22" s="58"/>
      <c r="I22" s="193"/>
      <c r="J22" s="60"/>
      <c r="K22" s="58"/>
    </row>
    <row r="23" spans="1:13" ht="12" customHeight="1" x14ac:dyDescent="0.2">
      <c r="A23" s="45">
        <f t="shared" si="2"/>
        <v>15401</v>
      </c>
      <c r="B23" s="45">
        <f t="shared" si="2"/>
        <v>15500</v>
      </c>
      <c r="C23" s="45">
        <f>ROUND('Regular 1'!I42,0)</f>
        <v>190</v>
      </c>
      <c r="D23" s="45">
        <f t="shared" si="1"/>
        <v>24</v>
      </c>
      <c r="E23" s="45">
        <f t="shared" si="0"/>
        <v>166</v>
      </c>
      <c r="F23" s="64"/>
      <c r="G23" s="58"/>
      <c r="H23" s="58"/>
      <c r="I23" s="193"/>
      <c r="J23" s="60"/>
      <c r="K23" s="58"/>
    </row>
    <row r="24" spans="1:13" ht="12" customHeight="1" x14ac:dyDescent="0.2">
      <c r="A24" s="45">
        <f t="shared" si="2"/>
        <v>15501</v>
      </c>
      <c r="B24" s="45">
        <f t="shared" si="2"/>
        <v>15600</v>
      </c>
      <c r="C24" s="45">
        <f>ROUND('Regular 1'!I43,0)</f>
        <v>193</v>
      </c>
      <c r="D24" s="45">
        <f t="shared" si="1"/>
        <v>20</v>
      </c>
      <c r="E24" s="45">
        <f t="shared" si="0"/>
        <v>173</v>
      </c>
      <c r="F24" s="64"/>
      <c r="G24" s="58"/>
      <c r="H24" s="58"/>
      <c r="I24" s="193"/>
      <c r="J24" s="60"/>
      <c r="K24" s="58"/>
    </row>
    <row r="25" spans="1:13" ht="12" customHeight="1" x14ac:dyDescent="0.2">
      <c r="A25" s="45">
        <f t="shared" si="2"/>
        <v>15601</v>
      </c>
      <c r="B25" s="45">
        <f t="shared" si="2"/>
        <v>15700</v>
      </c>
      <c r="C25" s="45">
        <f>ROUND('Regular 1'!I44,0)</f>
        <v>196</v>
      </c>
      <c r="D25" s="45">
        <f t="shared" si="1"/>
        <v>16</v>
      </c>
      <c r="E25" s="45">
        <f t="shared" si="0"/>
        <v>180</v>
      </c>
      <c r="F25" s="64"/>
      <c r="G25" s="58"/>
      <c r="H25" s="58"/>
      <c r="I25" s="193"/>
      <c r="J25" s="60"/>
      <c r="K25" s="58"/>
    </row>
    <row r="26" spans="1:13" ht="12" customHeight="1" x14ac:dyDescent="0.2">
      <c r="A26" s="45">
        <f t="shared" ref="A26:B26" si="3">A25+100</f>
        <v>15701</v>
      </c>
      <c r="B26" s="45">
        <f t="shared" si="3"/>
        <v>15800</v>
      </c>
      <c r="C26" s="45">
        <f>ROUND('Regular 1'!I45,0)</f>
        <v>199</v>
      </c>
      <c r="D26" s="45">
        <f t="shared" si="1"/>
        <v>12</v>
      </c>
      <c r="E26" s="45">
        <f t="shared" si="0"/>
        <v>187</v>
      </c>
      <c r="F26" s="64"/>
      <c r="G26" s="58"/>
      <c r="H26" s="58"/>
      <c r="I26" s="193"/>
      <c r="J26" s="60"/>
      <c r="K26" s="58"/>
    </row>
    <row r="27" spans="1:13" ht="12" customHeight="1" x14ac:dyDescent="0.2">
      <c r="A27" s="45">
        <f t="shared" ref="A27:B27" si="4">A26+100</f>
        <v>15801</v>
      </c>
      <c r="B27" s="45">
        <f t="shared" si="4"/>
        <v>15900</v>
      </c>
      <c r="C27" s="45">
        <f>ROUND('Regular 1'!I46,0)</f>
        <v>202</v>
      </c>
      <c r="D27" s="45">
        <f t="shared" si="1"/>
        <v>8</v>
      </c>
      <c r="E27" s="45">
        <f t="shared" si="0"/>
        <v>194</v>
      </c>
      <c r="F27" s="64"/>
      <c r="G27" s="58"/>
      <c r="H27" s="58"/>
      <c r="I27" s="193"/>
      <c r="J27" s="60"/>
      <c r="K27" s="58"/>
    </row>
    <row r="28" spans="1:13" ht="12" customHeight="1" x14ac:dyDescent="0.2">
      <c r="A28" s="45">
        <f t="shared" ref="A28:B28" si="5">A27+100</f>
        <v>15901</v>
      </c>
      <c r="B28" s="45">
        <f t="shared" si="5"/>
        <v>16000</v>
      </c>
      <c r="C28" s="45">
        <f>ROUND('Regular 1'!I47,0)</f>
        <v>205</v>
      </c>
      <c r="D28" s="45">
        <f t="shared" si="1"/>
        <v>4</v>
      </c>
      <c r="E28" s="45">
        <f t="shared" si="0"/>
        <v>201</v>
      </c>
      <c r="F28" s="64"/>
      <c r="G28" s="58"/>
      <c r="H28" s="58"/>
      <c r="I28" s="193"/>
      <c r="J28" s="60"/>
      <c r="K28" s="58"/>
    </row>
    <row r="29" spans="1:13" x14ac:dyDescent="0.2">
      <c r="A29" s="145"/>
      <c r="B29" s="145"/>
      <c r="C29" s="145"/>
      <c r="D29" s="145"/>
      <c r="E29" s="145"/>
      <c r="F29" s="58"/>
      <c r="I29" s="45"/>
      <c r="J29" s="45"/>
      <c r="L29"/>
      <c r="M29"/>
    </row>
    <row r="30" spans="1:13" x14ac:dyDescent="0.2">
      <c r="F30" s="58"/>
    </row>
    <row r="31" spans="1:13" x14ac:dyDescent="0.2">
      <c r="F31" s="58"/>
    </row>
    <row r="32" spans="1:13" x14ac:dyDescent="0.2">
      <c r="F32" s="58"/>
    </row>
    <row r="33" spans="6:6" x14ac:dyDescent="0.2">
      <c r="F33" s="58"/>
    </row>
    <row r="34" spans="6:6" x14ac:dyDescent="0.2">
      <c r="F34" s="58"/>
    </row>
    <row r="35" spans="6:6" x14ac:dyDescent="0.2">
      <c r="F35" s="58"/>
    </row>
    <row r="36" spans="6:6" x14ac:dyDescent="0.2">
      <c r="F36" s="58"/>
    </row>
    <row r="37" spans="6:6" x14ac:dyDescent="0.2">
      <c r="F37" s="58"/>
    </row>
    <row r="38" spans="6:6" x14ac:dyDescent="0.2">
      <c r="F38" s="58"/>
    </row>
    <row r="39" spans="6:6" x14ac:dyDescent="0.2">
      <c r="F39" s="58"/>
    </row>
    <row r="40" spans="6:6" x14ac:dyDescent="0.2">
      <c r="F40" s="58"/>
    </row>
  </sheetData>
  <mergeCells count="2">
    <mergeCell ref="A1:E1"/>
    <mergeCell ref="G3:H3"/>
  </mergeCells>
  <phoneticPr fontId="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4"/>
  <sheetViews>
    <sheetView zoomScaleNormal="100" workbookViewId="0">
      <selection activeCell="I19" sqref="I19"/>
    </sheetView>
  </sheetViews>
  <sheetFormatPr defaultRowHeight="12.75" x14ac:dyDescent="0.2"/>
  <cols>
    <col min="1" max="1" width="9.7109375" customWidth="1"/>
    <col min="2" max="2" width="11.28515625" bestFit="1" customWidth="1"/>
    <col min="3" max="3" width="16.85546875" style="45" bestFit="1" customWidth="1"/>
    <col min="4" max="4" width="9" style="45" bestFit="1" customWidth="1"/>
    <col min="5" max="5" width="7.85546875" style="45" customWidth="1"/>
    <col min="6" max="6" width="8.7109375" bestFit="1" customWidth="1"/>
    <col min="9" max="9" width="10.85546875" bestFit="1" customWidth="1"/>
    <col min="10" max="10" width="11.42578125" customWidth="1"/>
    <col min="11" max="11" width="10.28515625" bestFit="1" customWidth="1"/>
    <col min="12" max="13" width="8.85546875" style="45" customWidth="1"/>
  </cols>
  <sheetData>
    <row r="1" spans="1:15" x14ac:dyDescent="0.2">
      <c r="A1" s="182" t="s">
        <v>23</v>
      </c>
      <c r="B1" s="182"/>
      <c r="C1" s="182"/>
      <c r="D1" s="182"/>
      <c r="E1" s="182"/>
      <c r="F1" s="52"/>
      <c r="J1" s="48" t="s">
        <v>16</v>
      </c>
    </row>
    <row r="2" spans="1:15" ht="13.5" thickBot="1" x14ac:dyDescent="0.25">
      <c r="A2" s="46" t="s">
        <v>8</v>
      </c>
      <c r="B2" s="46" t="s">
        <v>12</v>
      </c>
      <c r="C2" s="46" t="s">
        <v>14</v>
      </c>
      <c r="D2" s="46" t="s">
        <v>13</v>
      </c>
      <c r="E2" s="47" t="s">
        <v>15</v>
      </c>
      <c r="F2" s="52"/>
      <c r="I2" s="72" t="s">
        <v>33</v>
      </c>
      <c r="J2" s="48" t="s">
        <v>17</v>
      </c>
      <c r="K2" s="71" t="s">
        <v>32</v>
      </c>
    </row>
    <row r="3" spans="1:15" ht="13.5" thickBot="1" x14ac:dyDescent="0.25">
      <c r="A3" s="45">
        <f>K4</f>
        <v>19117.830000000002</v>
      </c>
      <c r="B3" s="45">
        <v>19200</v>
      </c>
      <c r="C3" s="45">
        <f>ROUND('Regular 2'!C27,0)</f>
        <v>309</v>
      </c>
      <c r="D3" s="45">
        <f>ROUND(C3*0.8,0)</f>
        <v>247</v>
      </c>
      <c r="E3" s="45">
        <f t="shared" ref="E3:E44" si="0">C3-D3</f>
        <v>62</v>
      </c>
      <c r="F3" s="52"/>
      <c r="G3" s="183" t="s">
        <v>31</v>
      </c>
      <c r="H3" s="183"/>
      <c r="I3" s="73" t="s">
        <v>25</v>
      </c>
      <c r="J3" s="51" t="s">
        <v>18</v>
      </c>
      <c r="K3" s="50" t="s">
        <v>19</v>
      </c>
      <c r="L3" s="56"/>
      <c r="M3" s="56"/>
    </row>
    <row r="4" spans="1:15" x14ac:dyDescent="0.2">
      <c r="A4" s="45">
        <f>B3+1</f>
        <v>19201</v>
      </c>
      <c r="B4" s="45">
        <f>B3+100</f>
        <v>19300</v>
      </c>
      <c r="C4" s="45">
        <f>ROUND('Regular 2'!C28,0)</f>
        <v>313</v>
      </c>
      <c r="D4" s="45">
        <f>D3-6</f>
        <v>241</v>
      </c>
      <c r="E4" s="45">
        <f t="shared" si="0"/>
        <v>72</v>
      </c>
      <c r="F4" s="52"/>
      <c r="G4" s="58">
        <v>18561</v>
      </c>
      <c r="H4" s="45">
        <v>18600</v>
      </c>
      <c r="I4" s="68">
        <f>+'Low - Single'!I4</f>
        <v>0.03</v>
      </c>
      <c r="J4" s="49">
        <f>G4*I4</f>
        <v>556.82999999999993</v>
      </c>
      <c r="K4" s="61">
        <f>J4+G4</f>
        <v>19117.830000000002</v>
      </c>
      <c r="L4" s="57"/>
      <c r="M4" s="57"/>
    </row>
    <row r="5" spans="1:15" x14ac:dyDescent="0.2">
      <c r="A5" s="45">
        <f>A4+100</f>
        <v>19301</v>
      </c>
      <c r="B5" s="45">
        <f>B4+100</f>
        <v>19400</v>
      </c>
      <c r="C5" s="45">
        <f>ROUND('Regular 2'!C30,0)</f>
        <v>316</v>
      </c>
      <c r="D5" s="45">
        <f t="shared" ref="D5:D44" si="1">D4-6</f>
        <v>235</v>
      </c>
      <c r="E5" s="45">
        <f t="shared" si="0"/>
        <v>81</v>
      </c>
      <c r="F5" s="52"/>
      <c r="G5" s="58"/>
      <c r="H5" s="58"/>
      <c r="I5" s="69"/>
      <c r="J5" s="49"/>
      <c r="K5" s="61"/>
    </row>
    <row r="6" spans="1:15" x14ac:dyDescent="0.2">
      <c r="A6" s="45">
        <f t="shared" ref="A6:B37" si="2">A5+100</f>
        <v>19401</v>
      </c>
      <c r="B6" s="45">
        <f t="shared" si="2"/>
        <v>19500</v>
      </c>
      <c r="C6" s="45">
        <f>ROUND('Regular 2'!C31,0)</f>
        <v>319</v>
      </c>
      <c r="D6" s="45">
        <f t="shared" si="1"/>
        <v>229</v>
      </c>
      <c r="E6" s="45">
        <f t="shared" si="0"/>
        <v>90</v>
      </c>
      <c r="F6" s="52"/>
      <c r="G6" s="58"/>
      <c r="H6" s="58"/>
      <c r="I6" s="59"/>
      <c r="J6" s="60"/>
      <c r="K6" s="58"/>
    </row>
    <row r="7" spans="1:15" x14ac:dyDescent="0.2">
      <c r="A7" s="45">
        <f t="shared" si="2"/>
        <v>19501</v>
      </c>
      <c r="B7" s="45">
        <f t="shared" si="2"/>
        <v>19600</v>
      </c>
      <c r="C7" s="45">
        <f>ROUND('Regular 2'!C32,0)</f>
        <v>323</v>
      </c>
      <c r="D7" s="45">
        <f t="shared" si="1"/>
        <v>223</v>
      </c>
      <c r="E7" s="45">
        <f t="shared" si="0"/>
        <v>100</v>
      </c>
      <c r="F7" s="52"/>
      <c r="G7" s="58"/>
      <c r="H7" s="58"/>
      <c r="I7" s="59"/>
      <c r="J7" s="60"/>
      <c r="K7" s="58"/>
    </row>
    <row r="8" spans="1:15" x14ac:dyDescent="0.2">
      <c r="A8" s="45">
        <f t="shared" si="2"/>
        <v>19601</v>
      </c>
      <c r="B8" s="45">
        <f t="shared" si="2"/>
        <v>19700</v>
      </c>
      <c r="C8" s="45">
        <f>ROUND('Regular 2'!C33,0)</f>
        <v>326</v>
      </c>
      <c r="D8" s="45">
        <f t="shared" si="1"/>
        <v>217</v>
      </c>
      <c r="E8" s="45">
        <f t="shared" si="0"/>
        <v>109</v>
      </c>
      <c r="F8" s="52"/>
      <c r="G8" s="58"/>
      <c r="H8" s="58"/>
      <c r="I8" s="59"/>
      <c r="J8" s="60"/>
      <c r="K8" s="58"/>
      <c r="O8" s="45"/>
    </row>
    <row r="9" spans="1:15" x14ac:dyDescent="0.2">
      <c r="A9" s="45">
        <f t="shared" si="2"/>
        <v>19701</v>
      </c>
      <c r="B9" s="45">
        <f t="shared" si="2"/>
        <v>19800</v>
      </c>
      <c r="C9" s="45">
        <f>ROUND('Regular 2'!C34,0)</f>
        <v>330</v>
      </c>
      <c r="D9" s="45">
        <f t="shared" si="1"/>
        <v>211</v>
      </c>
      <c r="E9" s="45">
        <f t="shared" si="0"/>
        <v>119</v>
      </c>
      <c r="F9" s="52"/>
      <c r="G9" s="58"/>
      <c r="H9" s="58"/>
      <c r="I9" s="59"/>
      <c r="J9" s="60"/>
      <c r="K9" s="58"/>
    </row>
    <row r="10" spans="1:15" x14ac:dyDescent="0.2">
      <c r="A10" s="45">
        <f t="shared" si="2"/>
        <v>19801</v>
      </c>
      <c r="B10" s="45">
        <f t="shared" si="2"/>
        <v>19900</v>
      </c>
      <c r="C10" s="45">
        <f>ROUND('Regular 2'!C35,0)</f>
        <v>333</v>
      </c>
      <c r="D10" s="45">
        <f t="shared" si="1"/>
        <v>205</v>
      </c>
      <c r="E10" s="45">
        <f t="shared" si="0"/>
        <v>128</v>
      </c>
      <c r="F10" s="52"/>
      <c r="G10" s="58"/>
      <c r="H10" s="58"/>
      <c r="I10" s="59"/>
      <c r="J10" s="60"/>
      <c r="K10" s="58"/>
      <c r="N10" s="45"/>
    </row>
    <row r="11" spans="1:15" x14ac:dyDescent="0.2">
      <c r="A11" s="45">
        <f t="shared" si="2"/>
        <v>19901</v>
      </c>
      <c r="B11" s="45">
        <f t="shared" si="2"/>
        <v>20000</v>
      </c>
      <c r="C11" s="45">
        <f>ROUND('Regular 2'!C36,0)</f>
        <v>336</v>
      </c>
      <c r="D11" s="45">
        <f t="shared" si="1"/>
        <v>199</v>
      </c>
      <c r="E11" s="45">
        <f t="shared" si="0"/>
        <v>137</v>
      </c>
      <c r="F11" s="52"/>
      <c r="G11" s="58"/>
      <c r="H11" s="58"/>
      <c r="I11" s="59"/>
      <c r="J11" s="60"/>
      <c r="K11" s="58"/>
      <c r="N11" s="45"/>
    </row>
    <row r="12" spans="1:15" x14ac:dyDescent="0.2">
      <c r="A12" s="45">
        <f t="shared" si="2"/>
        <v>20001</v>
      </c>
      <c r="B12" s="45">
        <f t="shared" si="2"/>
        <v>20100</v>
      </c>
      <c r="C12" s="45">
        <f>ROUND('Regular 2'!C37,0)</f>
        <v>340</v>
      </c>
      <c r="D12" s="45">
        <f t="shared" si="1"/>
        <v>193</v>
      </c>
      <c r="E12" s="45">
        <f t="shared" si="0"/>
        <v>147</v>
      </c>
      <c r="F12" s="52"/>
      <c r="G12" s="58"/>
      <c r="H12" s="58"/>
      <c r="I12" s="59"/>
      <c r="J12" s="60"/>
      <c r="K12" s="58"/>
      <c r="N12" s="45"/>
    </row>
    <row r="13" spans="1:15" x14ac:dyDescent="0.2">
      <c r="A13" s="45">
        <f t="shared" si="2"/>
        <v>20101</v>
      </c>
      <c r="B13" s="45">
        <f t="shared" si="2"/>
        <v>20200</v>
      </c>
      <c r="C13" s="45">
        <f>ROUND('Regular 2'!C38,0)</f>
        <v>343</v>
      </c>
      <c r="D13" s="45">
        <f t="shared" si="1"/>
        <v>187</v>
      </c>
      <c r="E13" s="45">
        <f t="shared" si="0"/>
        <v>156</v>
      </c>
      <c r="F13" s="52"/>
      <c r="G13" s="58"/>
      <c r="H13" s="58"/>
      <c r="I13" s="59"/>
      <c r="J13" s="60"/>
      <c r="K13" s="58"/>
      <c r="N13" s="45"/>
    </row>
    <row r="14" spans="1:15" x14ac:dyDescent="0.2">
      <c r="A14" s="45">
        <f t="shared" si="2"/>
        <v>20201</v>
      </c>
      <c r="B14" s="45">
        <f t="shared" si="2"/>
        <v>20300</v>
      </c>
      <c r="C14" s="45">
        <f>ROUND('Regular 2'!C39,0)</f>
        <v>347</v>
      </c>
      <c r="D14" s="45">
        <f t="shared" si="1"/>
        <v>181</v>
      </c>
      <c r="E14" s="45">
        <f t="shared" si="0"/>
        <v>166</v>
      </c>
      <c r="F14" s="52"/>
      <c r="G14" s="58"/>
      <c r="H14" s="58"/>
      <c r="I14" s="59"/>
      <c r="J14" s="60"/>
      <c r="K14" s="58"/>
      <c r="N14" s="45"/>
    </row>
    <row r="15" spans="1:15" x14ac:dyDescent="0.2">
      <c r="A15" s="45">
        <f t="shared" si="2"/>
        <v>20301</v>
      </c>
      <c r="B15" s="45">
        <f t="shared" si="2"/>
        <v>20400</v>
      </c>
      <c r="C15" s="45">
        <f>ROUND('Regular 2'!C41,0)</f>
        <v>350</v>
      </c>
      <c r="D15" s="45">
        <f t="shared" si="1"/>
        <v>175</v>
      </c>
      <c r="E15" s="45">
        <f t="shared" si="0"/>
        <v>175</v>
      </c>
      <c r="F15" s="52"/>
      <c r="G15" s="58"/>
      <c r="H15" s="58"/>
      <c r="I15" s="65"/>
      <c r="J15" s="60"/>
      <c r="K15" s="58"/>
    </row>
    <row r="16" spans="1:15" x14ac:dyDescent="0.2">
      <c r="A16" s="45">
        <f t="shared" si="2"/>
        <v>20401</v>
      </c>
      <c r="B16" s="45">
        <f t="shared" si="2"/>
        <v>20500</v>
      </c>
      <c r="C16" s="45">
        <f>ROUND('Regular 2'!C42,0)</f>
        <v>353</v>
      </c>
      <c r="D16" s="45">
        <f t="shared" si="1"/>
        <v>169</v>
      </c>
      <c r="E16" s="45">
        <f t="shared" si="0"/>
        <v>184</v>
      </c>
      <c r="F16" s="52"/>
      <c r="G16" s="58"/>
      <c r="H16" s="58"/>
      <c r="I16" s="65"/>
      <c r="J16" s="60"/>
      <c r="K16" s="58"/>
    </row>
    <row r="17" spans="1:11" x14ac:dyDescent="0.2">
      <c r="A17" s="45">
        <f t="shared" si="2"/>
        <v>20501</v>
      </c>
      <c r="B17" s="45">
        <f t="shared" si="2"/>
        <v>20600</v>
      </c>
      <c r="C17" s="45">
        <f>ROUND('Regular 2'!C43,0)</f>
        <v>357</v>
      </c>
      <c r="D17" s="45">
        <f t="shared" si="1"/>
        <v>163</v>
      </c>
      <c r="E17" s="45">
        <f t="shared" si="0"/>
        <v>194</v>
      </c>
      <c r="F17" s="52"/>
      <c r="G17" s="58"/>
      <c r="H17" s="58"/>
      <c r="I17" s="65"/>
      <c r="J17" s="60"/>
      <c r="K17" s="58"/>
    </row>
    <row r="18" spans="1:11" x14ac:dyDescent="0.2">
      <c r="A18" s="45">
        <f t="shared" si="2"/>
        <v>20601</v>
      </c>
      <c r="B18" s="45">
        <f t="shared" si="2"/>
        <v>20700</v>
      </c>
      <c r="C18" s="45">
        <f>ROUND('Regular 2'!C44,0)</f>
        <v>360</v>
      </c>
      <c r="D18" s="45">
        <f t="shared" si="1"/>
        <v>157</v>
      </c>
      <c r="E18" s="45">
        <f t="shared" si="0"/>
        <v>203</v>
      </c>
      <c r="F18" s="52"/>
      <c r="G18" s="58"/>
      <c r="H18" s="58"/>
      <c r="I18" s="65"/>
      <c r="J18" s="60"/>
      <c r="K18" s="58"/>
    </row>
    <row r="19" spans="1:11" x14ac:dyDescent="0.2">
      <c r="A19" s="45">
        <f t="shared" si="2"/>
        <v>20701</v>
      </c>
      <c r="B19" s="45">
        <f t="shared" si="2"/>
        <v>20800</v>
      </c>
      <c r="C19" s="45">
        <f>ROUND('Regular 2'!C45,0)</f>
        <v>364</v>
      </c>
      <c r="D19" s="45">
        <f t="shared" si="1"/>
        <v>151</v>
      </c>
      <c r="E19" s="45">
        <f t="shared" si="0"/>
        <v>213</v>
      </c>
      <c r="F19" s="52"/>
      <c r="G19" s="58"/>
      <c r="H19" s="58"/>
      <c r="I19" s="65"/>
      <c r="J19" s="60"/>
      <c r="K19" s="58"/>
    </row>
    <row r="20" spans="1:11" x14ac:dyDescent="0.2">
      <c r="A20" s="45">
        <f t="shared" si="2"/>
        <v>20801</v>
      </c>
      <c r="B20" s="45">
        <f t="shared" si="2"/>
        <v>20900</v>
      </c>
      <c r="C20" s="45">
        <f>ROUND('Regular 2'!C46,0)</f>
        <v>367</v>
      </c>
      <c r="D20" s="45">
        <f t="shared" si="1"/>
        <v>145</v>
      </c>
      <c r="E20" s="45">
        <f t="shared" si="0"/>
        <v>222</v>
      </c>
      <c r="F20" s="52"/>
      <c r="G20" s="58"/>
      <c r="H20" s="58"/>
      <c r="I20" s="65"/>
      <c r="J20" s="60"/>
      <c r="K20" s="58"/>
    </row>
    <row r="21" spans="1:11" x14ac:dyDescent="0.2">
      <c r="A21" s="45">
        <f t="shared" si="2"/>
        <v>20901</v>
      </c>
      <c r="B21" s="45">
        <f t="shared" si="2"/>
        <v>21000</v>
      </c>
      <c r="C21" s="45">
        <f>ROUND('Regular 2'!C47,0)</f>
        <v>370</v>
      </c>
      <c r="D21" s="45">
        <f t="shared" si="1"/>
        <v>139</v>
      </c>
      <c r="E21" s="45">
        <f t="shared" si="0"/>
        <v>231</v>
      </c>
      <c r="F21" s="52"/>
      <c r="G21" s="58"/>
      <c r="H21" s="58"/>
      <c r="I21" s="65"/>
      <c r="J21" s="60"/>
      <c r="K21" s="58"/>
    </row>
    <row r="22" spans="1:11" x14ac:dyDescent="0.2">
      <c r="A22" s="45">
        <f t="shared" si="2"/>
        <v>21001</v>
      </c>
      <c r="B22" s="45">
        <f t="shared" si="2"/>
        <v>21100</v>
      </c>
      <c r="C22" s="45">
        <f>ROUND('Regular 2'!C48,0)</f>
        <v>374</v>
      </c>
      <c r="D22" s="45">
        <f t="shared" si="1"/>
        <v>133</v>
      </c>
      <c r="E22" s="45">
        <f t="shared" si="0"/>
        <v>241</v>
      </c>
      <c r="F22" s="52"/>
      <c r="G22" s="58"/>
      <c r="H22" s="58"/>
      <c r="I22" s="65"/>
      <c r="J22" s="60"/>
      <c r="K22" s="58"/>
    </row>
    <row r="23" spans="1:11" x14ac:dyDescent="0.2">
      <c r="A23" s="45">
        <f t="shared" si="2"/>
        <v>21101</v>
      </c>
      <c r="B23" s="45">
        <f t="shared" si="2"/>
        <v>21200</v>
      </c>
      <c r="C23" s="45">
        <f>ROUND('Regular 2'!C49,0)</f>
        <v>377</v>
      </c>
      <c r="D23" s="45">
        <f t="shared" si="1"/>
        <v>127</v>
      </c>
      <c r="E23" s="45">
        <f t="shared" si="0"/>
        <v>250</v>
      </c>
      <c r="F23" s="52"/>
      <c r="G23" s="58"/>
      <c r="H23" s="58"/>
      <c r="I23" s="65"/>
      <c r="J23" s="60"/>
      <c r="K23" s="58"/>
    </row>
    <row r="24" spans="1:11" x14ac:dyDescent="0.2">
      <c r="A24" s="45">
        <f t="shared" si="2"/>
        <v>21201</v>
      </c>
      <c r="B24" s="45">
        <f t="shared" si="2"/>
        <v>21300</v>
      </c>
      <c r="C24" s="45">
        <f>ROUND('Regular 2'!C50,0)</f>
        <v>381</v>
      </c>
      <c r="D24" s="45">
        <f t="shared" si="1"/>
        <v>121</v>
      </c>
      <c r="E24" s="45">
        <f t="shared" si="0"/>
        <v>260</v>
      </c>
      <c r="F24" s="52"/>
      <c r="G24" s="58"/>
      <c r="H24" s="58"/>
      <c r="I24" s="65"/>
      <c r="J24" s="60"/>
      <c r="K24" s="58"/>
    </row>
    <row r="25" spans="1:11" x14ac:dyDescent="0.2">
      <c r="A25" s="45">
        <f t="shared" si="2"/>
        <v>21301</v>
      </c>
      <c r="B25" s="45">
        <f t="shared" si="2"/>
        <v>21400</v>
      </c>
      <c r="C25" s="45">
        <f>ROUND('Regular 2'!C52,0)</f>
        <v>384</v>
      </c>
      <c r="D25" s="45">
        <f t="shared" si="1"/>
        <v>115</v>
      </c>
      <c r="E25" s="45">
        <f t="shared" si="0"/>
        <v>269</v>
      </c>
      <c r="F25" s="52"/>
      <c r="G25" s="58"/>
      <c r="H25" s="58"/>
      <c r="I25" s="65"/>
      <c r="J25" s="60"/>
      <c r="K25" s="58"/>
    </row>
    <row r="26" spans="1:11" x14ac:dyDescent="0.2">
      <c r="A26" s="45">
        <f t="shared" si="2"/>
        <v>21401</v>
      </c>
      <c r="B26" s="45">
        <f t="shared" si="2"/>
        <v>21500</v>
      </c>
      <c r="C26" s="45">
        <f>ROUND('Regular 2'!C53,0)</f>
        <v>387</v>
      </c>
      <c r="D26" s="45">
        <f t="shared" si="1"/>
        <v>109</v>
      </c>
      <c r="E26" s="45">
        <f t="shared" si="0"/>
        <v>278</v>
      </c>
      <c r="F26" s="52"/>
      <c r="G26" s="58"/>
      <c r="H26" s="58"/>
      <c r="I26" s="65"/>
      <c r="J26" s="60"/>
      <c r="K26" s="58"/>
    </row>
    <row r="27" spans="1:11" x14ac:dyDescent="0.2">
      <c r="A27" s="45">
        <f t="shared" si="2"/>
        <v>21501</v>
      </c>
      <c r="B27" s="45">
        <f t="shared" si="2"/>
        <v>21600</v>
      </c>
      <c r="C27" s="45">
        <f>ROUND('Regular 2'!C54,0)</f>
        <v>391</v>
      </c>
      <c r="D27" s="45">
        <f t="shared" si="1"/>
        <v>103</v>
      </c>
      <c r="E27" s="45">
        <f t="shared" si="0"/>
        <v>288</v>
      </c>
      <c r="F27" s="52"/>
      <c r="G27" s="58"/>
      <c r="H27" s="58"/>
      <c r="I27" s="65"/>
      <c r="J27" s="60"/>
      <c r="K27" s="58"/>
    </row>
    <row r="28" spans="1:11" x14ac:dyDescent="0.2">
      <c r="A28" s="45">
        <f t="shared" si="2"/>
        <v>21601</v>
      </c>
      <c r="B28" s="45">
        <f t="shared" si="2"/>
        <v>21700</v>
      </c>
      <c r="C28" s="45">
        <f>ROUND('Regular 2'!C55,0)</f>
        <v>394</v>
      </c>
      <c r="D28" s="45">
        <f t="shared" si="1"/>
        <v>97</v>
      </c>
      <c r="E28" s="45">
        <f t="shared" si="0"/>
        <v>297</v>
      </c>
      <c r="F28" s="52"/>
      <c r="G28" s="58"/>
      <c r="H28" s="58"/>
      <c r="I28" s="65"/>
      <c r="J28" s="60"/>
      <c r="K28" s="58"/>
    </row>
    <row r="29" spans="1:11" x14ac:dyDescent="0.2">
      <c r="A29" s="45">
        <f t="shared" si="2"/>
        <v>21701</v>
      </c>
      <c r="B29" s="45">
        <f t="shared" si="2"/>
        <v>21800</v>
      </c>
      <c r="C29" s="45">
        <f>ROUND('Regular 2'!C56,0)</f>
        <v>398</v>
      </c>
      <c r="D29" s="45">
        <f t="shared" si="1"/>
        <v>91</v>
      </c>
      <c r="E29" s="45">
        <f t="shared" si="0"/>
        <v>307</v>
      </c>
      <c r="F29" s="52"/>
      <c r="G29" s="58"/>
      <c r="H29" s="58"/>
      <c r="I29" s="65"/>
      <c r="J29" s="60"/>
      <c r="K29" s="58"/>
    </row>
    <row r="30" spans="1:11" x14ac:dyDescent="0.2">
      <c r="A30" s="45">
        <f t="shared" si="2"/>
        <v>21801</v>
      </c>
      <c r="B30" s="45">
        <f t="shared" si="2"/>
        <v>21900</v>
      </c>
      <c r="C30" s="45">
        <f>ROUND('Regular 2'!C57,0)</f>
        <v>401</v>
      </c>
      <c r="D30" s="45">
        <f t="shared" si="1"/>
        <v>85</v>
      </c>
      <c r="E30" s="45">
        <f t="shared" si="0"/>
        <v>316</v>
      </c>
      <c r="F30" s="52"/>
      <c r="G30" s="58"/>
      <c r="H30" s="58"/>
      <c r="I30" s="65"/>
      <c r="J30" s="60"/>
      <c r="K30" s="58"/>
    </row>
    <row r="31" spans="1:11" x14ac:dyDescent="0.2">
      <c r="A31" s="45">
        <f t="shared" si="2"/>
        <v>21901</v>
      </c>
      <c r="B31" s="45">
        <f t="shared" si="2"/>
        <v>22000</v>
      </c>
      <c r="C31" s="45">
        <f>ROUND('Regular 2'!C58,0)</f>
        <v>404</v>
      </c>
      <c r="D31" s="45">
        <f t="shared" si="1"/>
        <v>79</v>
      </c>
      <c r="E31" s="45">
        <f t="shared" si="0"/>
        <v>325</v>
      </c>
      <c r="F31" s="52"/>
      <c r="G31" s="58"/>
      <c r="H31" s="58"/>
      <c r="I31" s="65"/>
      <c r="J31" s="60"/>
      <c r="K31" s="58"/>
    </row>
    <row r="32" spans="1:11" x14ac:dyDescent="0.2">
      <c r="A32" s="45">
        <f t="shared" si="2"/>
        <v>22001</v>
      </c>
      <c r="B32" s="45">
        <f t="shared" si="2"/>
        <v>22100</v>
      </c>
      <c r="C32" s="45">
        <f>ROUND('Regular 2'!C59,0)</f>
        <v>408</v>
      </c>
      <c r="D32" s="45">
        <f t="shared" si="1"/>
        <v>73</v>
      </c>
      <c r="E32" s="45">
        <f t="shared" si="0"/>
        <v>335</v>
      </c>
      <c r="F32" s="52"/>
      <c r="G32" s="58"/>
      <c r="H32" s="58"/>
      <c r="I32" s="65"/>
      <c r="J32" s="60"/>
      <c r="K32" s="58"/>
    </row>
    <row r="33" spans="1:11" x14ac:dyDescent="0.2">
      <c r="A33" s="45">
        <f t="shared" si="2"/>
        <v>22101</v>
      </c>
      <c r="B33" s="45">
        <f t="shared" si="2"/>
        <v>22200</v>
      </c>
      <c r="C33" s="45">
        <f>ROUND('Regular 2'!C60,0)</f>
        <v>411</v>
      </c>
      <c r="D33" s="45">
        <f t="shared" si="1"/>
        <v>67</v>
      </c>
      <c r="E33" s="45">
        <f t="shared" si="0"/>
        <v>344</v>
      </c>
      <c r="F33" s="52"/>
      <c r="G33" s="58"/>
      <c r="H33" s="58"/>
      <c r="I33" s="65"/>
      <c r="J33" s="60"/>
      <c r="K33" s="58"/>
    </row>
    <row r="34" spans="1:11" x14ac:dyDescent="0.2">
      <c r="A34" s="45">
        <f t="shared" si="2"/>
        <v>22201</v>
      </c>
      <c r="B34" s="45">
        <f t="shared" si="2"/>
        <v>22300</v>
      </c>
      <c r="C34" s="45">
        <f>ROUND('Regular 2'!C61,0)</f>
        <v>415</v>
      </c>
      <c r="D34" s="45">
        <f t="shared" si="1"/>
        <v>61</v>
      </c>
      <c r="E34" s="45">
        <f t="shared" si="0"/>
        <v>354</v>
      </c>
      <c r="F34" s="52"/>
      <c r="G34" s="58"/>
      <c r="H34" s="58"/>
      <c r="I34" s="65"/>
      <c r="J34" s="60"/>
      <c r="K34" s="58"/>
    </row>
    <row r="35" spans="1:11" x14ac:dyDescent="0.2">
      <c r="A35" s="45">
        <f t="shared" si="2"/>
        <v>22301</v>
      </c>
      <c r="B35" s="45">
        <f t="shared" si="2"/>
        <v>22400</v>
      </c>
      <c r="C35" s="45">
        <f>ROUND('Regular 2'!C63,0)</f>
        <v>418</v>
      </c>
      <c r="D35" s="45">
        <f t="shared" si="1"/>
        <v>55</v>
      </c>
      <c r="E35" s="45">
        <f t="shared" si="0"/>
        <v>363</v>
      </c>
      <c r="F35" s="52"/>
      <c r="G35" s="58"/>
      <c r="H35" s="58"/>
      <c r="I35" s="59"/>
      <c r="J35" s="60"/>
      <c r="K35" s="58"/>
    </row>
    <row r="36" spans="1:11" x14ac:dyDescent="0.2">
      <c r="A36" s="45">
        <f t="shared" si="2"/>
        <v>22401</v>
      </c>
      <c r="B36" s="45">
        <f t="shared" si="2"/>
        <v>22500</v>
      </c>
      <c r="C36" s="45">
        <f>ROUND('Regular 2'!C64,0)</f>
        <v>421</v>
      </c>
      <c r="D36" s="45">
        <f t="shared" si="1"/>
        <v>49</v>
      </c>
      <c r="E36" s="45">
        <f t="shared" si="0"/>
        <v>372</v>
      </c>
      <c r="F36" s="52"/>
      <c r="G36" s="58"/>
      <c r="H36" s="58"/>
      <c r="I36" s="59"/>
      <c r="J36" s="60"/>
      <c r="K36" s="58"/>
    </row>
    <row r="37" spans="1:11" x14ac:dyDescent="0.2">
      <c r="A37" s="45">
        <f t="shared" si="2"/>
        <v>22501</v>
      </c>
      <c r="B37" s="45">
        <f t="shared" si="2"/>
        <v>22600</v>
      </c>
      <c r="C37" s="45">
        <f>ROUND('Regular 2'!C65,0)</f>
        <v>425</v>
      </c>
      <c r="D37" s="45">
        <f t="shared" si="1"/>
        <v>43</v>
      </c>
      <c r="E37" s="45">
        <f t="shared" si="0"/>
        <v>382</v>
      </c>
      <c r="F37" s="52"/>
      <c r="G37" s="58"/>
      <c r="H37" s="58"/>
      <c r="I37" s="59"/>
      <c r="J37" s="60"/>
      <c r="K37" s="58"/>
    </row>
    <row r="38" spans="1:11" x14ac:dyDescent="0.2">
      <c r="A38" s="45">
        <f t="shared" ref="A38:B44" si="3">A37+100</f>
        <v>22601</v>
      </c>
      <c r="B38" s="45">
        <f t="shared" si="3"/>
        <v>22700</v>
      </c>
      <c r="C38" s="45">
        <f>ROUND('Regular 2'!C66,0)</f>
        <v>428</v>
      </c>
      <c r="D38" s="45">
        <f t="shared" si="1"/>
        <v>37</v>
      </c>
      <c r="E38" s="45">
        <f t="shared" si="0"/>
        <v>391</v>
      </c>
      <c r="F38" s="52"/>
      <c r="G38" s="58"/>
      <c r="H38" s="58"/>
      <c r="I38" s="59"/>
      <c r="J38" s="60"/>
      <c r="K38" s="58"/>
    </row>
    <row r="39" spans="1:11" x14ac:dyDescent="0.2">
      <c r="A39" s="45">
        <f t="shared" si="3"/>
        <v>22701</v>
      </c>
      <c r="B39" s="45">
        <f t="shared" si="3"/>
        <v>22800</v>
      </c>
      <c r="C39" s="45">
        <f>ROUND('Regular 2'!C67,0)</f>
        <v>432</v>
      </c>
      <c r="D39" s="45">
        <f t="shared" si="1"/>
        <v>31</v>
      </c>
      <c r="E39" s="45">
        <f t="shared" si="0"/>
        <v>401</v>
      </c>
      <c r="F39" s="52"/>
      <c r="G39" s="58"/>
      <c r="H39" s="58"/>
      <c r="I39" s="59"/>
      <c r="J39" s="60"/>
      <c r="K39" s="58"/>
    </row>
    <row r="40" spans="1:11" x14ac:dyDescent="0.2">
      <c r="A40" s="45">
        <f t="shared" si="3"/>
        <v>22801</v>
      </c>
      <c r="B40" s="45">
        <f t="shared" si="3"/>
        <v>22900</v>
      </c>
      <c r="C40" s="45">
        <f>ROUND('Regular 2'!C68,0)</f>
        <v>435</v>
      </c>
      <c r="D40" s="45">
        <f t="shared" si="1"/>
        <v>25</v>
      </c>
      <c r="E40" s="45">
        <f t="shared" si="0"/>
        <v>410</v>
      </c>
      <c r="F40" s="52"/>
      <c r="G40" s="58"/>
      <c r="H40" s="58"/>
      <c r="I40" s="59"/>
      <c r="J40" s="60"/>
      <c r="K40" s="58"/>
    </row>
    <row r="41" spans="1:11" x14ac:dyDescent="0.2">
      <c r="A41" s="45">
        <f t="shared" si="3"/>
        <v>22901</v>
      </c>
      <c r="B41" s="45">
        <f t="shared" si="3"/>
        <v>23000</v>
      </c>
      <c r="C41" s="45">
        <f>ROUND('Regular 2'!C69,0)</f>
        <v>438</v>
      </c>
      <c r="D41" s="45">
        <f t="shared" si="1"/>
        <v>19</v>
      </c>
      <c r="E41" s="45">
        <f t="shared" si="0"/>
        <v>419</v>
      </c>
      <c r="F41" s="52"/>
      <c r="G41" s="58"/>
      <c r="H41" s="58"/>
      <c r="I41" s="59"/>
      <c r="J41" s="60"/>
      <c r="K41" s="58"/>
    </row>
    <row r="42" spans="1:11" x14ac:dyDescent="0.2">
      <c r="A42" s="45">
        <f t="shared" si="3"/>
        <v>23001</v>
      </c>
      <c r="B42" s="45">
        <f t="shared" si="3"/>
        <v>23100</v>
      </c>
      <c r="C42" s="45">
        <f>ROUND('Regular 2'!C70,0)</f>
        <v>442</v>
      </c>
      <c r="D42" s="45">
        <f t="shared" si="1"/>
        <v>13</v>
      </c>
      <c r="E42" s="45">
        <f t="shared" si="0"/>
        <v>429</v>
      </c>
      <c r="F42" s="52"/>
      <c r="G42" s="58"/>
      <c r="H42" s="58"/>
      <c r="I42" s="59"/>
      <c r="J42" s="60"/>
      <c r="K42" s="58"/>
    </row>
    <row r="43" spans="1:11" x14ac:dyDescent="0.2">
      <c r="A43" s="45">
        <f t="shared" si="3"/>
        <v>23101</v>
      </c>
      <c r="B43" s="45">
        <f t="shared" si="3"/>
        <v>23200</v>
      </c>
      <c r="C43" s="45">
        <f>ROUND('Regular 2'!C71,0)</f>
        <v>445</v>
      </c>
      <c r="D43" s="45">
        <f t="shared" si="1"/>
        <v>7</v>
      </c>
      <c r="E43" s="45">
        <f t="shared" si="0"/>
        <v>438</v>
      </c>
    </row>
    <row r="44" spans="1:11" x14ac:dyDescent="0.2">
      <c r="A44" s="45">
        <f t="shared" si="3"/>
        <v>23201</v>
      </c>
      <c r="B44" s="45">
        <f t="shared" si="3"/>
        <v>23300</v>
      </c>
      <c r="C44" s="45">
        <f>ROUND('Regular 2'!C72,0)</f>
        <v>449</v>
      </c>
      <c r="D44" s="45">
        <f t="shared" si="1"/>
        <v>1</v>
      </c>
      <c r="E44" s="45">
        <f t="shared" si="0"/>
        <v>448</v>
      </c>
    </row>
    <row r="45" spans="1:11" x14ac:dyDescent="0.2">
      <c r="A45" s="145"/>
      <c r="B45" s="145"/>
      <c r="C45" s="145"/>
      <c r="D45" s="145"/>
      <c r="E45" s="145"/>
    </row>
    <row r="54" spans="11:13" x14ac:dyDescent="0.2">
      <c r="K54" s="45"/>
      <c r="M54"/>
    </row>
  </sheetData>
  <mergeCells count="2">
    <mergeCell ref="A1:E1"/>
    <mergeCell ref="G3:H3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1"/>
  <sheetViews>
    <sheetView zoomScaleNormal="100" workbookViewId="0">
      <selection activeCell="C3" sqref="C3"/>
    </sheetView>
  </sheetViews>
  <sheetFormatPr defaultRowHeight="12.75" x14ac:dyDescent="0.2"/>
  <cols>
    <col min="1" max="1" width="9.7109375" customWidth="1"/>
    <col min="2" max="2" width="11.28515625" bestFit="1" customWidth="1"/>
    <col min="3" max="3" width="16.85546875" style="45" bestFit="1" customWidth="1"/>
    <col min="4" max="4" width="9" style="45" bestFit="1" customWidth="1"/>
    <col min="5" max="5" width="7.85546875" style="45" customWidth="1"/>
    <col min="6" max="6" width="8.7109375" bestFit="1" customWidth="1"/>
    <col min="9" max="9" width="10.85546875" bestFit="1" customWidth="1"/>
    <col min="10" max="10" width="11.42578125" customWidth="1"/>
    <col min="11" max="11" width="10.28515625" bestFit="1" customWidth="1"/>
    <col min="12" max="13" width="8.85546875" style="45" customWidth="1"/>
  </cols>
  <sheetData>
    <row r="1" spans="1:15" x14ac:dyDescent="0.2">
      <c r="A1" s="182" t="s">
        <v>24</v>
      </c>
      <c r="B1" s="182"/>
      <c r="C1" s="182"/>
      <c r="D1" s="182"/>
      <c r="E1" s="182"/>
      <c r="F1" s="52"/>
      <c r="J1" s="48" t="s">
        <v>16</v>
      </c>
    </row>
    <row r="2" spans="1:15" ht="13.5" thickBot="1" x14ac:dyDescent="0.25">
      <c r="A2" s="46" t="s">
        <v>8</v>
      </c>
      <c r="B2" s="46" t="s">
        <v>12</v>
      </c>
      <c r="C2" s="46" t="s">
        <v>14</v>
      </c>
      <c r="D2" s="46" t="s">
        <v>13</v>
      </c>
      <c r="E2" s="47" t="s">
        <v>15</v>
      </c>
      <c r="F2" s="52"/>
      <c r="I2" s="72" t="s">
        <v>33</v>
      </c>
      <c r="J2" s="48" t="s">
        <v>17</v>
      </c>
      <c r="K2" s="71" t="s">
        <v>32</v>
      </c>
    </row>
    <row r="3" spans="1:15" ht="13.5" thickBot="1" x14ac:dyDescent="0.25">
      <c r="A3" s="78">
        <f>K4</f>
        <v>22789.78</v>
      </c>
      <c r="B3" s="45">
        <v>22800</v>
      </c>
      <c r="C3" s="45">
        <f>ROUND('Regular 2'!C67,0)</f>
        <v>432</v>
      </c>
      <c r="D3" s="45">
        <f>ROUND(C3*0.8,0)</f>
        <v>346</v>
      </c>
      <c r="E3" s="45">
        <f t="shared" ref="E3:E41" si="0">C3-D3</f>
        <v>86</v>
      </c>
      <c r="F3" s="52"/>
      <c r="G3" s="183" t="s">
        <v>31</v>
      </c>
      <c r="H3" s="183"/>
      <c r="I3" s="73" t="s">
        <v>25</v>
      </c>
      <c r="J3" s="51" t="s">
        <v>18</v>
      </c>
      <c r="K3" s="50" t="s">
        <v>19</v>
      </c>
      <c r="L3" s="56"/>
      <c r="M3" s="56"/>
    </row>
    <row r="4" spans="1:15" x14ac:dyDescent="0.2">
      <c r="A4" s="45">
        <f>B3+1</f>
        <v>22801</v>
      </c>
      <c r="B4" s="45">
        <f>B3+100</f>
        <v>22900</v>
      </c>
      <c r="C4" s="45">
        <f>ROUND('Regular 2'!C68,0)</f>
        <v>435</v>
      </c>
      <c r="D4" s="45">
        <f>D3-9</f>
        <v>337</v>
      </c>
      <c r="E4" s="45">
        <f t="shared" si="0"/>
        <v>98</v>
      </c>
      <c r="F4" s="52"/>
      <c r="G4" s="45">
        <v>22126</v>
      </c>
      <c r="H4" s="45">
        <v>22200</v>
      </c>
      <c r="I4" s="68">
        <f>+'Low - Single'!I4</f>
        <v>0.03</v>
      </c>
      <c r="J4" s="49">
        <f>G4*I4</f>
        <v>663.78</v>
      </c>
      <c r="K4" s="61">
        <f>J4+G4</f>
        <v>22789.78</v>
      </c>
      <c r="L4" s="57"/>
      <c r="M4" s="57"/>
    </row>
    <row r="5" spans="1:15" x14ac:dyDescent="0.2">
      <c r="A5" s="45">
        <f>A4+100</f>
        <v>22901</v>
      </c>
      <c r="B5" s="45">
        <f>B4+100</f>
        <v>23000</v>
      </c>
      <c r="C5" s="45">
        <f>ROUND('Regular 2'!C69,0)</f>
        <v>438</v>
      </c>
      <c r="D5" s="45">
        <f t="shared" ref="D5:D41" si="1">D4-9</f>
        <v>328</v>
      </c>
      <c r="E5" s="45">
        <f t="shared" si="0"/>
        <v>110</v>
      </c>
      <c r="F5" s="52"/>
      <c r="G5" s="58"/>
      <c r="H5" s="58"/>
      <c r="I5" s="59"/>
      <c r="J5" s="60"/>
      <c r="K5" s="58"/>
    </row>
    <row r="6" spans="1:15" x14ac:dyDescent="0.2">
      <c r="A6" s="45">
        <f t="shared" ref="A6:B21" si="2">A5+100</f>
        <v>23001</v>
      </c>
      <c r="B6" s="45">
        <f t="shared" si="2"/>
        <v>23100</v>
      </c>
      <c r="C6" s="45">
        <f>ROUND('Regular 2'!C70,0)</f>
        <v>442</v>
      </c>
      <c r="D6" s="45">
        <f t="shared" si="1"/>
        <v>319</v>
      </c>
      <c r="E6" s="45">
        <f t="shared" si="0"/>
        <v>123</v>
      </c>
      <c r="F6" s="52"/>
      <c r="G6" s="58"/>
      <c r="H6" s="58"/>
      <c r="I6" s="59"/>
      <c r="J6" s="60"/>
      <c r="K6" s="58"/>
    </row>
    <row r="7" spans="1:15" x14ac:dyDescent="0.2">
      <c r="A7" s="45">
        <f t="shared" si="2"/>
        <v>23101</v>
      </c>
      <c r="B7" s="45">
        <f t="shared" si="2"/>
        <v>23200</v>
      </c>
      <c r="C7" s="45">
        <f>ROUND('Regular 2'!C71,0)</f>
        <v>445</v>
      </c>
      <c r="D7" s="45">
        <f t="shared" si="1"/>
        <v>310</v>
      </c>
      <c r="E7" s="45">
        <f t="shared" si="0"/>
        <v>135</v>
      </c>
      <c r="F7" s="52"/>
      <c r="G7" s="58"/>
      <c r="H7" s="58"/>
      <c r="I7" s="59"/>
      <c r="J7" s="60"/>
      <c r="K7" s="58"/>
    </row>
    <row r="8" spans="1:15" x14ac:dyDescent="0.2">
      <c r="A8" s="45">
        <f t="shared" si="2"/>
        <v>23201</v>
      </c>
      <c r="B8" s="45">
        <f t="shared" si="2"/>
        <v>23300</v>
      </c>
      <c r="C8" s="45">
        <f>ROUND('Regular 2'!C72,0)</f>
        <v>449</v>
      </c>
      <c r="D8" s="45">
        <f t="shared" si="1"/>
        <v>301</v>
      </c>
      <c r="E8" s="45">
        <f t="shared" si="0"/>
        <v>148</v>
      </c>
      <c r="F8" s="52"/>
      <c r="G8" s="58"/>
      <c r="H8" s="58"/>
      <c r="I8" s="59"/>
      <c r="J8" s="60"/>
      <c r="K8" s="58"/>
      <c r="O8" s="45"/>
    </row>
    <row r="9" spans="1:15" x14ac:dyDescent="0.2">
      <c r="A9" s="45">
        <f t="shared" si="2"/>
        <v>23301</v>
      </c>
      <c r="B9" s="45">
        <f t="shared" si="2"/>
        <v>23400</v>
      </c>
      <c r="C9" s="45">
        <f>ROUND('Regular 2'!F8,0)</f>
        <v>452</v>
      </c>
      <c r="D9" s="45">
        <f t="shared" si="1"/>
        <v>292</v>
      </c>
      <c r="E9" s="45">
        <f t="shared" si="0"/>
        <v>160</v>
      </c>
      <c r="F9" s="52"/>
      <c r="G9" s="58"/>
      <c r="H9" s="58"/>
      <c r="I9" s="59"/>
      <c r="J9" s="60"/>
      <c r="K9" s="58"/>
    </row>
    <row r="10" spans="1:15" x14ac:dyDescent="0.2">
      <c r="A10" s="45">
        <f t="shared" si="2"/>
        <v>23401</v>
      </c>
      <c r="B10" s="45">
        <f t="shared" si="2"/>
        <v>23500</v>
      </c>
      <c r="C10" s="45">
        <f>ROUND('Regular 2'!F9,0)</f>
        <v>455</v>
      </c>
      <c r="D10" s="45">
        <f t="shared" si="1"/>
        <v>283</v>
      </c>
      <c r="E10" s="45">
        <f t="shared" si="0"/>
        <v>172</v>
      </c>
      <c r="F10" s="52"/>
      <c r="G10" s="58"/>
      <c r="H10" s="58"/>
      <c r="I10" s="59"/>
      <c r="J10" s="60"/>
      <c r="K10" s="58"/>
      <c r="N10" s="45"/>
    </row>
    <row r="11" spans="1:15" x14ac:dyDescent="0.2">
      <c r="A11" s="45">
        <f t="shared" si="2"/>
        <v>23501</v>
      </c>
      <c r="B11" s="45">
        <f t="shared" si="2"/>
        <v>23600</v>
      </c>
      <c r="C11" s="45">
        <f>ROUND('Regular 2'!F10,0)</f>
        <v>459</v>
      </c>
      <c r="D11" s="45">
        <f t="shared" si="1"/>
        <v>274</v>
      </c>
      <c r="E11" s="45">
        <f t="shared" si="0"/>
        <v>185</v>
      </c>
      <c r="F11" s="52"/>
      <c r="G11" s="58"/>
      <c r="H11" s="58"/>
      <c r="I11" s="59"/>
      <c r="J11" s="60"/>
      <c r="K11" s="58"/>
      <c r="N11" s="45"/>
    </row>
    <row r="12" spans="1:15" x14ac:dyDescent="0.2">
      <c r="A12" s="45">
        <f t="shared" si="2"/>
        <v>23601</v>
      </c>
      <c r="B12" s="45">
        <f t="shared" si="2"/>
        <v>23700</v>
      </c>
      <c r="C12" s="45">
        <f>ROUND('Regular 2'!F11,0)</f>
        <v>462</v>
      </c>
      <c r="D12" s="45">
        <f t="shared" si="1"/>
        <v>265</v>
      </c>
      <c r="E12" s="45">
        <f t="shared" si="0"/>
        <v>197</v>
      </c>
      <c r="F12" s="52"/>
      <c r="G12" s="58"/>
      <c r="H12" s="58"/>
      <c r="I12" s="59"/>
      <c r="J12" s="60"/>
      <c r="K12" s="58"/>
      <c r="N12" s="45"/>
    </row>
    <row r="13" spans="1:15" x14ac:dyDescent="0.2">
      <c r="A13" s="45">
        <f t="shared" si="2"/>
        <v>23701</v>
      </c>
      <c r="B13" s="45">
        <f t="shared" si="2"/>
        <v>23800</v>
      </c>
      <c r="C13" s="45">
        <f>ROUND('Regular 2'!F12,0)</f>
        <v>466</v>
      </c>
      <c r="D13" s="45">
        <f t="shared" si="1"/>
        <v>256</v>
      </c>
      <c r="E13" s="45">
        <f t="shared" si="0"/>
        <v>210</v>
      </c>
      <c r="F13" s="52"/>
      <c r="G13" s="58"/>
      <c r="H13" s="58"/>
      <c r="I13" s="59"/>
      <c r="J13" s="60"/>
      <c r="K13" s="58"/>
      <c r="N13" s="45"/>
    </row>
    <row r="14" spans="1:15" x14ac:dyDescent="0.2">
      <c r="A14" s="45">
        <f t="shared" si="2"/>
        <v>23801</v>
      </c>
      <c r="B14" s="45">
        <f t="shared" si="2"/>
        <v>23900</v>
      </c>
      <c r="C14" s="45">
        <f>ROUND('Regular 2'!F13,0)</f>
        <v>469</v>
      </c>
      <c r="D14" s="45">
        <f t="shared" si="1"/>
        <v>247</v>
      </c>
      <c r="E14" s="45">
        <f t="shared" si="0"/>
        <v>222</v>
      </c>
      <c r="F14" s="52"/>
      <c r="G14" s="58"/>
      <c r="H14" s="58"/>
      <c r="I14" s="59"/>
      <c r="J14" s="60"/>
      <c r="K14" s="58"/>
      <c r="N14" s="45"/>
    </row>
    <row r="15" spans="1:15" x14ac:dyDescent="0.2">
      <c r="A15" s="45">
        <f t="shared" si="2"/>
        <v>23901</v>
      </c>
      <c r="B15" s="45">
        <f t="shared" si="2"/>
        <v>24000</v>
      </c>
      <c r="C15" s="45">
        <f>ROUND('Regular 2'!F14,0)</f>
        <v>472</v>
      </c>
      <c r="D15" s="45">
        <f t="shared" si="1"/>
        <v>238</v>
      </c>
      <c r="E15" s="58">
        <f t="shared" si="0"/>
        <v>234</v>
      </c>
      <c r="F15" s="52"/>
      <c r="G15" s="58"/>
      <c r="H15" s="58"/>
      <c r="I15" s="65"/>
      <c r="J15" s="60"/>
      <c r="K15" s="58"/>
    </row>
    <row r="16" spans="1:15" x14ac:dyDescent="0.2">
      <c r="A16" s="45">
        <f t="shared" si="2"/>
        <v>24001</v>
      </c>
      <c r="B16" s="45">
        <f t="shared" si="2"/>
        <v>24100</v>
      </c>
      <c r="C16" s="45">
        <f>ROUND('Regular 2'!F15,0)</f>
        <v>476</v>
      </c>
      <c r="D16" s="45">
        <f t="shared" si="1"/>
        <v>229</v>
      </c>
      <c r="E16" s="58">
        <f t="shared" si="0"/>
        <v>247</v>
      </c>
      <c r="F16" s="52"/>
      <c r="G16" s="58"/>
      <c r="H16" s="58"/>
      <c r="I16" s="65"/>
      <c r="J16" s="60"/>
      <c r="K16" s="58"/>
    </row>
    <row r="17" spans="1:11" x14ac:dyDescent="0.2">
      <c r="A17" s="45">
        <f t="shared" si="2"/>
        <v>24101</v>
      </c>
      <c r="B17" s="45">
        <f t="shared" si="2"/>
        <v>24200</v>
      </c>
      <c r="C17" s="45">
        <f>ROUND('Regular 2'!F16,0)</f>
        <v>479</v>
      </c>
      <c r="D17" s="45">
        <f t="shared" si="1"/>
        <v>220</v>
      </c>
      <c r="E17" s="58">
        <f t="shared" si="0"/>
        <v>259</v>
      </c>
      <c r="F17" s="52"/>
      <c r="G17" s="58"/>
      <c r="H17" s="58"/>
      <c r="I17" s="65"/>
      <c r="J17" s="60"/>
      <c r="K17" s="58"/>
    </row>
    <row r="18" spans="1:11" x14ac:dyDescent="0.2">
      <c r="A18" s="45">
        <f t="shared" si="2"/>
        <v>24201</v>
      </c>
      <c r="B18" s="45">
        <f t="shared" si="2"/>
        <v>24300</v>
      </c>
      <c r="C18" s="45">
        <f>ROUND('Regular 2'!F17,0)</f>
        <v>483</v>
      </c>
      <c r="D18" s="45">
        <f t="shared" si="1"/>
        <v>211</v>
      </c>
      <c r="E18" s="58">
        <f t="shared" si="0"/>
        <v>272</v>
      </c>
      <c r="F18" s="52"/>
      <c r="G18" s="58"/>
      <c r="H18" s="58"/>
      <c r="I18" s="65"/>
      <c r="J18" s="60"/>
      <c r="K18" s="58"/>
    </row>
    <row r="19" spans="1:11" x14ac:dyDescent="0.2">
      <c r="A19" s="45">
        <f t="shared" si="2"/>
        <v>24301</v>
      </c>
      <c r="B19" s="45">
        <f t="shared" si="2"/>
        <v>24400</v>
      </c>
      <c r="C19" s="45">
        <f>ROUND('Regular 2'!F19,0)</f>
        <v>486</v>
      </c>
      <c r="D19" s="45">
        <f t="shared" si="1"/>
        <v>202</v>
      </c>
      <c r="E19" s="58">
        <f t="shared" si="0"/>
        <v>284</v>
      </c>
      <c r="F19" s="52"/>
      <c r="G19" s="58"/>
      <c r="H19" s="58"/>
      <c r="I19" s="65"/>
      <c r="J19" s="60"/>
      <c r="K19" s="58"/>
    </row>
    <row r="20" spans="1:11" x14ac:dyDescent="0.2">
      <c r="A20" s="45">
        <f t="shared" si="2"/>
        <v>24401</v>
      </c>
      <c r="B20" s="45">
        <f t="shared" si="2"/>
        <v>24500</v>
      </c>
      <c r="C20" s="45">
        <f>ROUND('Regular 2'!F20,0)</f>
        <v>489</v>
      </c>
      <c r="D20" s="45">
        <f t="shared" si="1"/>
        <v>193</v>
      </c>
      <c r="E20" s="58">
        <f t="shared" si="0"/>
        <v>296</v>
      </c>
      <c r="F20" s="52"/>
      <c r="G20" s="58"/>
      <c r="H20" s="58"/>
      <c r="I20" s="65"/>
      <c r="J20" s="60"/>
      <c r="K20" s="58"/>
    </row>
    <row r="21" spans="1:11" x14ac:dyDescent="0.2">
      <c r="A21" s="45">
        <f t="shared" si="2"/>
        <v>24501</v>
      </c>
      <c r="B21" s="45">
        <f t="shared" si="2"/>
        <v>24600</v>
      </c>
      <c r="C21" s="45">
        <f>ROUND('Regular 2'!F21,0)</f>
        <v>493</v>
      </c>
      <c r="D21" s="45">
        <f t="shared" si="1"/>
        <v>184</v>
      </c>
      <c r="E21" s="58">
        <f t="shared" si="0"/>
        <v>309</v>
      </c>
      <c r="F21" s="52"/>
      <c r="G21" s="58"/>
      <c r="H21" s="58"/>
      <c r="I21" s="65"/>
      <c r="J21" s="60"/>
      <c r="K21" s="58"/>
    </row>
    <row r="22" spans="1:11" x14ac:dyDescent="0.2">
      <c r="A22" s="45">
        <f t="shared" ref="A22:B37" si="3">A21+100</f>
        <v>24601</v>
      </c>
      <c r="B22" s="45">
        <f t="shared" si="3"/>
        <v>24700</v>
      </c>
      <c r="C22" s="45">
        <f>ROUND('Regular 2'!F22,0)</f>
        <v>496</v>
      </c>
      <c r="D22" s="45">
        <f t="shared" si="1"/>
        <v>175</v>
      </c>
      <c r="E22" s="58">
        <f t="shared" si="0"/>
        <v>321</v>
      </c>
      <c r="F22" s="52"/>
      <c r="G22" s="58"/>
      <c r="H22" s="58"/>
      <c r="I22" s="65"/>
      <c r="J22" s="60"/>
      <c r="K22" s="58"/>
    </row>
    <row r="23" spans="1:11" x14ac:dyDescent="0.2">
      <c r="A23" s="45">
        <f t="shared" si="3"/>
        <v>24701</v>
      </c>
      <c r="B23" s="45">
        <f t="shared" si="3"/>
        <v>24800</v>
      </c>
      <c r="C23" s="45">
        <f>ROUND('Regular 2'!F23,0)</f>
        <v>500</v>
      </c>
      <c r="D23" s="45">
        <f t="shared" si="1"/>
        <v>166</v>
      </c>
      <c r="E23" s="58">
        <f t="shared" si="0"/>
        <v>334</v>
      </c>
      <c r="F23" s="52"/>
      <c r="G23" s="58"/>
      <c r="H23" s="58"/>
      <c r="I23" s="65"/>
      <c r="J23" s="60"/>
      <c r="K23" s="58"/>
    </row>
    <row r="24" spans="1:11" x14ac:dyDescent="0.2">
      <c r="A24" s="45">
        <f t="shared" si="3"/>
        <v>24801</v>
      </c>
      <c r="B24" s="45">
        <f t="shared" si="3"/>
        <v>24900</v>
      </c>
      <c r="C24" s="45">
        <f>ROUND('Regular 2'!F24,0)</f>
        <v>503</v>
      </c>
      <c r="D24" s="45">
        <f t="shared" si="1"/>
        <v>157</v>
      </c>
      <c r="E24" s="58">
        <f t="shared" si="0"/>
        <v>346</v>
      </c>
      <c r="F24" s="52"/>
      <c r="G24" s="58"/>
      <c r="H24" s="58"/>
      <c r="I24" s="65"/>
      <c r="J24" s="60"/>
      <c r="K24" s="58"/>
    </row>
    <row r="25" spans="1:11" x14ac:dyDescent="0.2">
      <c r="A25" s="45">
        <f t="shared" si="3"/>
        <v>24901</v>
      </c>
      <c r="B25" s="45">
        <f t="shared" si="3"/>
        <v>25000</v>
      </c>
      <c r="C25" s="45">
        <f>ROUND('Regular 2'!F25,0)</f>
        <v>506</v>
      </c>
      <c r="D25" s="45">
        <f t="shared" si="1"/>
        <v>148</v>
      </c>
      <c r="E25" s="58">
        <f t="shared" si="0"/>
        <v>358</v>
      </c>
      <c r="F25" s="52"/>
      <c r="G25" s="58"/>
      <c r="H25" s="58"/>
      <c r="I25" s="65"/>
      <c r="J25" s="60"/>
      <c r="K25" s="58"/>
    </row>
    <row r="26" spans="1:11" x14ac:dyDescent="0.2">
      <c r="A26" s="45">
        <f t="shared" si="3"/>
        <v>25001</v>
      </c>
      <c r="B26" s="45">
        <f t="shared" si="3"/>
        <v>25100</v>
      </c>
      <c r="C26" s="45">
        <f>ROUND('Regular 2'!F26,0)</f>
        <v>510</v>
      </c>
      <c r="D26" s="45">
        <f t="shared" si="1"/>
        <v>139</v>
      </c>
      <c r="E26" s="58">
        <f t="shared" si="0"/>
        <v>371</v>
      </c>
      <c r="F26" s="52"/>
      <c r="G26" s="58"/>
      <c r="H26" s="58"/>
      <c r="I26" s="65"/>
      <c r="J26" s="60"/>
      <c r="K26" s="58"/>
    </row>
    <row r="27" spans="1:11" x14ac:dyDescent="0.2">
      <c r="A27" s="45">
        <f t="shared" si="3"/>
        <v>25101</v>
      </c>
      <c r="B27" s="45">
        <f t="shared" si="3"/>
        <v>25200</v>
      </c>
      <c r="C27" s="45">
        <f>ROUND('Regular 2'!F27,0)</f>
        <v>513</v>
      </c>
      <c r="D27" s="45">
        <f t="shared" si="1"/>
        <v>130</v>
      </c>
      <c r="E27" s="58">
        <f t="shared" si="0"/>
        <v>383</v>
      </c>
      <c r="F27" s="52"/>
      <c r="G27" s="58"/>
      <c r="H27" s="58"/>
      <c r="I27" s="65"/>
      <c r="J27" s="60"/>
      <c r="K27" s="58"/>
    </row>
    <row r="28" spans="1:11" x14ac:dyDescent="0.2">
      <c r="A28" s="45">
        <f t="shared" si="3"/>
        <v>25201</v>
      </c>
      <c r="B28" s="45">
        <f t="shared" si="3"/>
        <v>25300</v>
      </c>
      <c r="C28" s="45">
        <f>ROUND('Regular 2'!F28,0)</f>
        <v>517</v>
      </c>
      <c r="D28" s="45">
        <f t="shared" si="1"/>
        <v>121</v>
      </c>
      <c r="E28" s="58">
        <f t="shared" si="0"/>
        <v>396</v>
      </c>
      <c r="F28" s="52"/>
      <c r="G28" s="58"/>
      <c r="H28" s="58"/>
      <c r="I28" s="65"/>
      <c r="J28" s="60"/>
      <c r="K28" s="58"/>
    </row>
    <row r="29" spans="1:11" x14ac:dyDescent="0.2">
      <c r="A29" s="45">
        <f t="shared" si="3"/>
        <v>25301</v>
      </c>
      <c r="B29" s="45">
        <f t="shared" si="3"/>
        <v>25400</v>
      </c>
      <c r="C29" s="45">
        <f>ROUND('Regular 2'!F30,0)</f>
        <v>520</v>
      </c>
      <c r="D29" s="45">
        <f t="shared" si="1"/>
        <v>112</v>
      </c>
      <c r="E29" s="58">
        <f t="shared" si="0"/>
        <v>408</v>
      </c>
      <c r="F29" s="52"/>
      <c r="G29" s="58"/>
      <c r="H29" s="58"/>
      <c r="I29" s="65"/>
      <c r="J29" s="60"/>
      <c r="K29" s="58"/>
    </row>
    <row r="30" spans="1:11" x14ac:dyDescent="0.2">
      <c r="A30" s="45">
        <f t="shared" si="3"/>
        <v>25401</v>
      </c>
      <c r="B30" s="45">
        <f t="shared" si="3"/>
        <v>25500</v>
      </c>
      <c r="C30" s="45">
        <f>ROUND('Regular 2'!F31,0)</f>
        <v>523</v>
      </c>
      <c r="D30" s="45">
        <f t="shared" si="1"/>
        <v>103</v>
      </c>
      <c r="E30" s="58">
        <f t="shared" si="0"/>
        <v>420</v>
      </c>
      <c r="F30" s="52"/>
      <c r="G30" s="58"/>
      <c r="H30" s="58"/>
      <c r="I30" s="65"/>
      <c r="J30" s="60"/>
      <c r="K30" s="58"/>
    </row>
    <row r="31" spans="1:11" x14ac:dyDescent="0.2">
      <c r="A31" s="45">
        <f t="shared" si="3"/>
        <v>25501</v>
      </c>
      <c r="B31" s="45">
        <f t="shared" si="3"/>
        <v>25600</v>
      </c>
      <c r="C31" s="45">
        <f>ROUND('Regular 2'!F32,0)</f>
        <v>527</v>
      </c>
      <c r="D31" s="45">
        <f t="shared" si="1"/>
        <v>94</v>
      </c>
      <c r="E31" s="58">
        <f t="shared" si="0"/>
        <v>433</v>
      </c>
      <c r="F31" s="52"/>
      <c r="G31" s="58"/>
      <c r="H31" s="58"/>
      <c r="I31" s="65"/>
      <c r="J31" s="60"/>
      <c r="K31" s="58"/>
    </row>
    <row r="32" spans="1:11" x14ac:dyDescent="0.2">
      <c r="A32" s="45">
        <f t="shared" si="3"/>
        <v>25601</v>
      </c>
      <c r="B32" s="45">
        <f t="shared" si="3"/>
        <v>25700</v>
      </c>
      <c r="C32" s="45">
        <f>ROUND('Regular 2'!F33,0)</f>
        <v>530</v>
      </c>
      <c r="D32" s="45">
        <f t="shared" si="1"/>
        <v>85</v>
      </c>
      <c r="E32" s="58">
        <f t="shared" si="0"/>
        <v>445</v>
      </c>
      <c r="F32" s="52"/>
      <c r="G32" s="58"/>
      <c r="H32" s="58"/>
      <c r="I32" s="65"/>
      <c r="J32" s="60"/>
      <c r="K32" s="58"/>
    </row>
    <row r="33" spans="1:13" x14ac:dyDescent="0.2">
      <c r="A33" s="45">
        <f t="shared" si="3"/>
        <v>25701</v>
      </c>
      <c r="B33" s="45">
        <f t="shared" si="3"/>
        <v>25800</v>
      </c>
      <c r="C33" s="45">
        <f>ROUND('Regular 2'!F34,0)</f>
        <v>534</v>
      </c>
      <c r="D33" s="45">
        <f t="shared" si="1"/>
        <v>76</v>
      </c>
      <c r="E33" s="58">
        <f t="shared" si="0"/>
        <v>458</v>
      </c>
      <c r="F33" s="52"/>
      <c r="G33" s="58"/>
      <c r="H33" s="58"/>
      <c r="I33" s="65"/>
      <c r="J33" s="60"/>
      <c r="K33" s="58"/>
    </row>
    <row r="34" spans="1:13" x14ac:dyDescent="0.2">
      <c r="A34" s="45">
        <f t="shared" si="3"/>
        <v>25801</v>
      </c>
      <c r="B34" s="45">
        <f t="shared" si="3"/>
        <v>25900</v>
      </c>
      <c r="C34" s="45">
        <f>ROUND('Regular 2'!F35,0)</f>
        <v>537</v>
      </c>
      <c r="D34" s="45">
        <f t="shared" si="1"/>
        <v>67</v>
      </c>
      <c r="E34" s="58">
        <f t="shared" si="0"/>
        <v>470</v>
      </c>
      <c r="F34" s="52"/>
      <c r="G34" s="58"/>
      <c r="H34" s="58"/>
      <c r="I34" s="65"/>
      <c r="J34" s="60"/>
      <c r="K34" s="58"/>
    </row>
    <row r="35" spans="1:13" x14ac:dyDescent="0.2">
      <c r="A35" s="45">
        <f t="shared" si="3"/>
        <v>25901</v>
      </c>
      <c r="B35" s="45">
        <f t="shared" si="3"/>
        <v>26000</v>
      </c>
      <c r="C35" s="45">
        <f>ROUND('Regular 2'!F36,0)</f>
        <v>540</v>
      </c>
      <c r="D35" s="45">
        <f t="shared" si="1"/>
        <v>58</v>
      </c>
      <c r="E35" s="58">
        <f t="shared" si="0"/>
        <v>482</v>
      </c>
      <c r="F35" s="52"/>
      <c r="G35" s="58"/>
      <c r="H35" s="58"/>
      <c r="I35" s="59"/>
      <c r="J35" s="60"/>
      <c r="K35" s="58"/>
    </row>
    <row r="36" spans="1:13" x14ac:dyDescent="0.2">
      <c r="A36" s="45">
        <f t="shared" si="3"/>
        <v>26001</v>
      </c>
      <c r="B36" s="45">
        <f t="shared" si="3"/>
        <v>26100</v>
      </c>
      <c r="C36" s="45">
        <f>ROUND('Regular 2'!F37,0)</f>
        <v>544</v>
      </c>
      <c r="D36" s="45">
        <f t="shared" si="1"/>
        <v>49</v>
      </c>
      <c r="E36" s="58">
        <f t="shared" si="0"/>
        <v>495</v>
      </c>
      <c r="F36" s="52"/>
      <c r="G36" s="58"/>
      <c r="H36" s="58"/>
      <c r="I36" s="59"/>
      <c r="J36" s="60"/>
      <c r="K36" s="58"/>
    </row>
    <row r="37" spans="1:13" x14ac:dyDescent="0.2">
      <c r="A37" s="45">
        <f t="shared" si="3"/>
        <v>26101</v>
      </c>
      <c r="B37" s="45">
        <f t="shared" si="3"/>
        <v>26200</v>
      </c>
      <c r="C37" s="45">
        <f>ROUND('Regular 2'!F38,0)</f>
        <v>547</v>
      </c>
      <c r="D37" s="45">
        <f t="shared" si="1"/>
        <v>40</v>
      </c>
      <c r="E37" s="58">
        <f t="shared" si="0"/>
        <v>507</v>
      </c>
      <c r="F37" s="52"/>
      <c r="G37" s="58"/>
      <c r="H37" s="58"/>
      <c r="I37" s="59"/>
      <c r="J37" s="60"/>
      <c r="K37" s="58"/>
    </row>
    <row r="38" spans="1:13" x14ac:dyDescent="0.2">
      <c r="A38" s="45">
        <f t="shared" ref="A38:B39" si="4">A37+100</f>
        <v>26201</v>
      </c>
      <c r="B38" s="45">
        <f t="shared" si="4"/>
        <v>26300</v>
      </c>
      <c r="C38" s="45">
        <f>ROUND('Regular 2'!F39,0)</f>
        <v>551</v>
      </c>
      <c r="D38" s="45">
        <f t="shared" si="1"/>
        <v>31</v>
      </c>
      <c r="E38" s="58">
        <f t="shared" si="0"/>
        <v>520</v>
      </c>
      <c r="F38" s="52"/>
      <c r="G38" s="58"/>
      <c r="H38" s="58"/>
      <c r="I38" s="59"/>
      <c r="J38" s="60"/>
      <c r="K38" s="58"/>
    </row>
    <row r="39" spans="1:13" x14ac:dyDescent="0.2">
      <c r="A39" s="45">
        <f t="shared" si="4"/>
        <v>26301</v>
      </c>
      <c r="B39" s="45">
        <f t="shared" si="4"/>
        <v>26400</v>
      </c>
      <c r="C39" s="45">
        <f>ROUND('Regular 2'!F41,0)</f>
        <v>554</v>
      </c>
      <c r="D39" s="45">
        <f t="shared" si="1"/>
        <v>22</v>
      </c>
      <c r="E39" s="58">
        <f t="shared" si="0"/>
        <v>532</v>
      </c>
      <c r="F39" s="52"/>
      <c r="G39" s="58"/>
      <c r="H39" s="58"/>
      <c r="I39" s="59"/>
      <c r="J39" s="60"/>
      <c r="K39" s="58"/>
    </row>
    <row r="40" spans="1:13" x14ac:dyDescent="0.2">
      <c r="A40" s="45">
        <f t="shared" ref="A40:B40" si="5">A39+100</f>
        <v>26401</v>
      </c>
      <c r="B40" s="45">
        <f t="shared" si="5"/>
        <v>26500</v>
      </c>
      <c r="C40" s="45">
        <f>ROUND('Regular 2'!F42,0)</f>
        <v>557</v>
      </c>
      <c r="D40" s="45">
        <f t="shared" si="1"/>
        <v>13</v>
      </c>
      <c r="E40" s="58">
        <f t="shared" si="0"/>
        <v>544</v>
      </c>
      <c r="G40" s="45"/>
      <c r="H40" s="45"/>
      <c r="L40"/>
      <c r="M40"/>
    </row>
    <row r="41" spans="1:13" x14ac:dyDescent="0.2">
      <c r="A41" s="45">
        <f t="shared" ref="A41:B41" si="6">A40+100</f>
        <v>26501</v>
      </c>
      <c r="B41" s="45">
        <f t="shared" si="6"/>
        <v>26600</v>
      </c>
      <c r="C41" s="45">
        <f>ROUND('Regular 2'!F43,0)</f>
        <v>561</v>
      </c>
      <c r="D41" s="45">
        <f t="shared" si="1"/>
        <v>4</v>
      </c>
      <c r="E41" s="58">
        <f t="shared" si="0"/>
        <v>557</v>
      </c>
      <c r="G41" s="45"/>
      <c r="H41" s="45"/>
      <c r="L41"/>
      <c r="M41"/>
    </row>
    <row r="42" spans="1:13" x14ac:dyDescent="0.2">
      <c r="A42" s="145"/>
      <c r="B42" s="145"/>
      <c r="C42" s="145"/>
      <c r="D42" s="145"/>
      <c r="E42" s="145"/>
      <c r="F42" s="58"/>
      <c r="G42" s="45"/>
      <c r="H42" s="45"/>
      <c r="L42"/>
      <c r="M42"/>
    </row>
    <row r="43" spans="1:13" x14ac:dyDescent="0.2">
      <c r="D43"/>
      <c r="E43"/>
      <c r="F43" s="58"/>
      <c r="G43" s="45"/>
      <c r="H43" s="45"/>
      <c r="L43"/>
      <c r="M43"/>
    </row>
    <row r="44" spans="1:13" x14ac:dyDescent="0.2">
      <c r="D44"/>
      <c r="E44"/>
      <c r="G44" s="45"/>
      <c r="H44" s="45"/>
      <c r="L44"/>
      <c r="M44"/>
    </row>
    <row r="45" spans="1:13" x14ac:dyDescent="0.2">
      <c r="D45"/>
      <c r="E45"/>
      <c r="G45" s="45"/>
      <c r="H45" s="45"/>
      <c r="L45"/>
      <c r="M45"/>
    </row>
    <row r="46" spans="1:13" x14ac:dyDescent="0.2">
      <c r="D46"/>
      <c r="E46"/>
      <c r="G46" s="45"/>
      <c r="H46" s="45"/>
      <c r="L46"/>
      <c r="M46"/>
    </row>
    <row r="47" spans="1:13" x14ac:dyDescent="0.2">
      <c r="D47"/>
      <c r="E47"/>
      <c r="G47" s="45"/>
      <c r="H47" s="45"/>
      <c r="L47"/>
      <c r="M47"/>
    </row>
    <row r="48" spans="1:13" x14ac:dyDescent="0.2">
      <c r="D48"/>
      <c r="E48"/>
      <c r="G48" s="45"/>
      <c r="H48" s="45"/>
      <c r="L48"/>
      <c r="M48"/>
    </row>
    <row r="49" spans="4:13" x14ac:dyDescent="0.2">
      <c r="D49"/>
      <c r="E49"/>
      <c r="G49" s="45"/>
      <c r="H49" s="45"/>
      <c r="L49"/>
      <c r="M49"/>
    </row>
    <row r="50" spans="4:13" x14ac:dyDescent="0.2">
      <c r="D50"/>
      <c r="E50"/>
      <c r="G50" s="45"/>
      <c r="H50" s="45"/>
      <c r="L50"/>
      <c r="M50"/>
    </row>
    <row r="51" spans="4:13" x14ac:dyDescent="0.2">
      <c r="D51"/>
      <c r="E51"/>
      <c r="G51" s="45"/>
      <c r="H51" s="45"/>
      <c r="L51"/>
      <c r="M51"/>
    </row>
    <row r="52" spans="4:13" x14ac:dyDescent="0.2">
      <c r="D52"/>
      <c r="E52"/>
      <c r="G52" s="45"/>
      <c r="H52" s="45"/>
      <c r="L52"/>
      <c r="M52"/>
    </row>
    <row r="53" spans="4:13" x14ac:dyDescent="0.2">
      <c r="D53"/>
      <c r="E53"/>
      <c r="G53" s="45"/>
      <c r="H53" s="45"/>
      <c r="L53"/>
      <c r="M53"/>
    </row>
    <row r="54" spans="4:13" x14ac:dyDescent="0.2">
      <c r="D54"/>
      <c r="E54"/>
      <c r="G54" s="45"/>
      <c r="H54" s="45"/>
      <c r="L54"/>
      <c r="M54"/>
    </row>
    <row r="55" spans="4:13" x14ac:dyDescent="0.2">
      <c r="D55"/>
      <c r="E55"/>
      <c r="G55" s="45"/>
      <c r="H55" s="45"/>
      <c r="L55"/>
      <c r="M55"/>
    </row>
    <row r="56" spans="4:13" x14ac:dyDescent="0.2">
      <c r="D56"/>
      <c r="E56"/>
      <c r="G56" s="45"/>
      <c r="H56" s="45"/>
      <c r="L56"/>
      <c r="M56"/>
    </row>
    <row r="57" spans="4:13" x14ac:dyDescent="0.2">
      <c r="D57"/>
      <c r="E57"/>
      <c r="G57" s="45"/>
      <c r="H57" s="45"/>
      <c r="L57"/>
      <c r="M57"/>
    </row>
    <row r="58" spans="4:13" x14ac:dyDescent="0.2">
      <c r="G58" s="45"/>
      <c r="H58" s="45"/>
      <c r="L58"/>
      <c r="M58"/>
    </row>
    <row r="59" spans="4:13" x14ac:dyDescent="0.2">
      <c r="G59" s="45"/>
      <c r="H59" s="45"/>
      <c r="L59"/>
      <c r="M59"/>
    </row>
    <row r="60" spans="4:13" x14ac:dyDescent="0.2">
      <c r="G60" s="45"/>
      <c r="H60" s="45"/>
      <c r="L60"/>
      <c r="M60"/>
    </row>
    <row r="61" spans="4:13" x14ac:dyDescent="0.2">
      <c r="G61" s="45"/>
      <c r="H61" s="45"/>
      <c r="L61"/>
      <c r="M61"/>
    </row>
  </sheetData>
  <mergeCells count="2">
    <mergeCell ref="A1:E1"/>
    <mergeCell ref="G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Regular 1</vt:lpstr>
      <vt:lpstr>Regular 2</vt:lpstr>
      <vt:lpstr>Regular 3</vt:lpstr>
      <vt:lpstr>Regular 4</vt:lpstr>
      <vt:lpstr>Regular 5</vt:lpstr>
      <vt:lpstr>Regular 6</vt:lpstr>
      <vt:lpstr>Low - Single</vt:lpstr>
      <vt:lpstr>Low - HOH 1</vt:lpstr>
      <vt:lpstr>Low - HOH 2</vt:lpstr>
      <vt:lpstr>Low - Married 1</vt:lpstr>
      <vt:lpstr>Low - Married 2</vt:lpstr>
      <vt:lpstr>Bracket Memo Table</vt:lpstr>
      <vt:lpstr>'Low - HOH 1'!Print_Area</vt:lpstr>
      <vt:lpstr>'Low - Married 1'!Print_Area</vt:lpstr>
      <vt:lpstr>'Low - Married 2'!Print_Area</vt:lpstr>
      <vt:lpstr>'Low - Single'!Print_Area</vt:lpstr>
    </vt:vector>
  </TitlesOfParts>
  <Company>DFA/Revenue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Individual Income Tax</dc:creator>
  <cp:lastModifiedBy>Jesse Williams</cp:lastModifiedBy>
  <cp:lastPrinted>2016-09-16T14:16:57Z</cp:lastPrinted>
  <dcterms:created xsi:type="dcterms:W3CDTF">1999-05-04T17:35:28Z</dcterms:created>
  <dcterms:modified xsi:type="dcterms:W3CDTF">2022-09-30T13:40:57Z</dcterms:modified>
</cp:coreProperties>
</file>