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na-my.sharepoint.com/personal/rc3974_bna_com/Documents/Monthly Infocon Reports/"/>
    </mc:Choice>
  </mc:AlternateContent>
  <xr:revisionPtr revIDLastSave="0" documentId="14_{4D4DF342-52EC-4F59-B31D-B995FDA93554}" xr6:coauthVersionLast="47" xr6:coauthVersionMax="47" xr10:uidLastSave="{00000000-0000-0000-0000-000000000000}"/>
  <bookViews>
    <workbookView xWindow="-22046" yWindow="-1054" windowWidth="22149" windowHeight="11948" activeTab="1" xr2:uid="{965F103A-1224-49B0-ABBB-0A3D2DC3D6AC}"/>
  </bookViews>
  <sheets>
    <sheet name="Sheet2" sheetId="2" r:id="rId1"/>
    <sheet name="Sheet1" sheetId="1" r:id="rId2"/>
  </sheets>
  <calcPr calcId="191028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1" i="1" l="1"/>
  <c r="O25" i="1"/>
  <c r="O24" i="1"/>
  <c r="O23" i="1"/>
  <c r="O22" i="1"/>
  <c r="O20" i="1" l="1"/>
  <c r="O19" i="1"/>
  <c r="O18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M28" i="1"/>
  <c r="L28" i="1"/>
  <c r="R4" i="1"/>
  <c r="T4" i="1" s="1"/>
  <c r="Q5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4" i="1"/>
  <c r="R8" i="1"/>
  <c r="T8" i="1" s="1"/>
  <c r="R9" i="1"/>
  <c r="R10" i="1"/>
  <c r="T10" i="1" s="1"/>
  <c r="S28" i="1"/>
  <c r="C28" i="1"/>
  <c r="D28" i="1"/>
  <c r="E28" i="1"/>
  <c r="F28" i="1"/>
  <c r="G28" i="1"/>
  <c r="H28" i="1"/>
  <c r="I28" i="1"/>
  <c r="J28" i="1"/>
  <c r="K28" i="1"/>
  <c r="B28" i="1"/>
  <c r="R5" i="1"/>
  <c r="T5" i="1" s="1"/>
  <c r="R6" i="1"/>
  <c r="T6" i="1" s="1"/>
  <c r="R7" i="1"/>
  <c r="T7" i="1" s="1"/>
  <c r="R11" i="1"/>
  <c r="T11" i="1" s="1"/>
  <c r="R12" i="1"/>
  <c r="T12" i="1" s="1"/>
  <c r="R13" i="1"/>
  <c r="T13" i="1" s="1"/>
  <c r="R14" i="1"/>
  <c r="R15" i="1"/>
  <c r="R16" i="1"/>
  <c r="R17" i="1"/>
  <c r="R18" i="1"/>
  <c r="R19" i="1"/>
  <c r="R20" i="1"/>
  <c r="T20" i="1" s="1"/>
  <c r="R21" i="1"/>
  <c r="T21" i="1" s="1"/>
  <c r="O26" i="1" l="1"/>
  <c r="O28" i="1"/>
  <c r="Q28" i="1"/>
  <c r="R34" i="1"/>
  <c r="R28" i="1"/>
  <c r="R30" i="1" s="1"/>
</calcChain>
</file>

<file path=xl/sharedStrings.xml><?xml version="1.0" encoding="utf-8"?>
<sst xmlns="http://schemas.openxmlformats.org/spreadsheetml/2006/main" count="70" uniqueCount="51">
  <si>
    <t>JAN.</t>
  </si>
  <si>
    <t>FEB.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</si>
  <si>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</si>
  <si>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</si>
  <si>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</si>
  <si>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</si>
  <si>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</si>
  <si>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</si>
  <si>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</si>
  <si>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</si>
  <si>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</si>
  <si>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</si>
  <si>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TODATE</t>
  </si>
  <si>
    <t>Budget</t>
  </si>
  <si>
    <t>% of Budget</t>
  </si>
  <si>
    <t>DC_EvergreenCite</t>
  </si>
  <si>
    <t>DC_GTG</t>
  </si>
  <si>
    <t>DC_INTNLForms</t>
  </si>
  <si>
    <t>DC_PL</t>
  </si>
  <si>
    <t>DC_Portfolio</t>
  </si>
  <si>
    <t>DC_TD</t>
  </si>
  <si>
    <t>DC_PROP_REG</t>
  </si>
  <si>
    <t>DC_PRTN</t>
  </si>
  <si>
    <t>DC_Tax Prep Guide</t>
  </si>
  <si>
    <t>DC_VATN</t>
  </si>
  <si>
    <t>(MISC.) DC_Federal Special Reports</t>
  </si>
  <si>
    <t>DC_CITN</t>
  </si>
  <si>
    <t>TAX_Puerto Rico Updates</t>
  </si>
  <si>
    <t>DC_Code_Section (Leg History)</t>
  </si>
  <si>
    <t>MLI</t>
  </si>
  <si>
    <t>STATE TOC</t>
  </si>
  <si>
    <t>TOTAL</t>
  </si>
  <si>
    <t>2024 Budget</t>
  </si>
  <si>
    <t>Non Budgeted Projects</t>
  </si>
  <si>
    <t>30% to 49%</t>
  </si>
  <si>
    <t>50% to 70%</t>
  </si>
  <si>
    <t>71% to OVERBUDGET</t>
  </si>
  <si>
    <t>No Budget</t>
  </si>
  <si>
    <t xml:space="preserve">AS OF SEPT. 1st </t>
  </si>
  <si>
    <t>AS OF AUG. 1ST</t>
  </si>
  <si>
    <t>PROJECT (NO. OF DOCUMENTS)</t>
  </si>
  <si>
    <t>PROJECT (NO. OF HRS)</t>
  </si>
  <si>
    <t>PROJECT (NO. OF PAGES)</t>
  </si>
  <si>
    <t>POC Obsolete Cites</t>
  </si>
  <si>
    <t>DC_Pdf Compose</t>
  </si>
  <si>
    <t>DC_Worksheets</t>
  </si>
  <si>
    <t>DC_ObsoleteCites</t>
  </si>
  <si>
    <t>DC_Practice_Guide</t>
  </si>
  <si>
    <t>DC_TaxBook</t>
  </si>
  <si>
    <t>AS OF DEC 31, 2024</t>
  </si>
  <si>
    <t>TOTAL PDF/WORD TO 
SGML CONVERSION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</si>
</sst>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1"/>
      <color theme="1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indexed="65"/>
      </left>
      <right/>
      <top style="thin">
        <color indexed="65"/>
      </top>
      <bottom/>
      <diagonal/>
    </border>
    <border>
      <left style="thin">
        <color indexed="65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/>
      <top style="thin">
        <color indexed="65"/>
      </top>
      <bottom style="thin">
        <color rgb="FFABABAB"/>
      </bottom>
      <diagonal/>
    </border>
    <border>
      <left style="thin">
        <color indexed="65"/>
      </left>
      <right style="thin">
        <color rgb="FFABABAB"/>
      </right>
      <top style="thin">
        <color indexed="65"/>
      </top>
      <bottom style="thin">
        <color rgb="FFABABAB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14" fontId="0" fillId="0" borderId="1" xfId="0" applyNumberFormat="1" applyBorder="1"/>
    <xf numFmtId="14" fontId="2" fillId="0" borderId="1" xfId="0" applyNumberFormat="1" applyFont="1" applyBorder="1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64" fontId="0" fillId="0" borderId="0" xfId="0" applyNumberFormat="1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164" fontId="0" fillId="0" borderId="0" xfId="0" applyNumberFormat="1" applyAlignment="1">
      <alignment horizontal="center"/>
    </xf>
    <xf numFmtId="164" fontId="0" fillId="4" borderId="0" xfId="0" applyNumberFormat="1" applyFill="1"/>
    <xf numFmtId="164" fontId="0" fillId="3" borderId="0" xfId="0" applyNumberFormat="1" applyFill="1"/>
    <xf numFmtId="164" fontId="0" fillId="5" borderId="0" xfId="0" applyNumberFormat="1" applyFill="1"/>
    <xf numFmtId="0" fontId="0" fillId="5" borderId="1" xfId="0" applyFill="1" applyBorder="1"/>
    <xf numFmtId="0" fontId="0" fillId="2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6" borderId="0" xfId="0" applyFill="1"/>
    <xf numFmtId="0" fontId="0" fillId="7" borderId="0" xfId="0" applyFill="1" applyAlignment="1">
      <alignment horizontal="center"/>
    </xf>
    <xf numFmtId="0" fontId="0" fillId="7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5" borderId="0" xfId="0" applyFill="1" applyBorder="1"/>
    <xf numFmtId="0" fontId="3" fillId="8" borderId="1" xfId="0" applyFont="1" applyFill="1" applyBorder="1"/>
    <xf numFmtId="14" fontId="2" fillId="0" borderId="0" xfId="0" applyNumberFormat="1" applyFont="1" applyBorder="1"/>
    <xf numFmtId="14" fontId="0" fillId="3" borderId="1" xfId="0" applyNumberFormat="1" applyFill="1" applyBorder="1"/>
    <xf numFmtId="0" fontId="0" fillId="3" borderId="0" xfId="0" applyFill="1" applyAlignment="1">
      <alignment horizontal="center"/>
    </xf>
    <xf numFmtId="0" fontId="0" fillId="3" borderId="1" xfId="0" applyFill="1" applyBorder="1"/>
    <xf numFmtId="0" fontId="0" fillId="9" borderId="0" xfId="0" applyFill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pivotCacheDefinition" Target="pivotCache/pivotCacheDefinition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ruz, Ricky" refreshedDate="45545.7366630787" createdVersion="8" refreshedVersion="8" minRefreshableVersion="3" recordCount="17" xr:uid="{2EB0BF16-7471-4D3B-BDF7-3C749BEA56CA}">
  <cacheSource type="worksheet">
    <worksheetSource ref="Q4:T21" sheet="Sheet1"/>
  </cacheSource>
  <cacheFields count="4">
    <cacheField name="1053.75" numFmtId="164">
      <sharedItems containsSemiMixedTypes="0" containsString="0" containsNumber="1" minValue="0" maxValue="6592.5"/>
    </cacheField>
    <cacheField name="1129.50" numFmtId="164">
      <sharedItems containsSemiMixedTypes="0" containsString="0" containsNumber="1" minValue="0" maxValue="6881"/>
    </cacheField>
    <cacheField name="800" numFmtId="0">
      <sharedItems containsString="0" containsBlank="1" containsNumber="1" containsInteger="1" minValue="67" maxValue="7707"/>
    </cacheField>
    <cacheField name="141.19" numFmtId="164">
      <sharedItems containsString="0" containsBlank="1" containsNumber="1" minValue="0" maxValue="186.5714285714285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">
  <r>
    <n v="250"/>
    <n v="287.5"/>
    <n v="337"/>
    <n v="85.311572700296736"/>
  </r>
  <r>
    <n v="1817.75"/>
    <n v="2077.75"/>
    <n v="1900"/>
    <n v="109.35526315789474"/>
  </r>
  <r>
    <n v="12"/>
    <n v="12"/>
    <n v="126"/>
    <n v="9.5238095238095237"/>
  </r>
  <r>
    <n v="6592.5"/>
    <n v="6881"/>
    <n v="7707"/>
    <n v="89.282470481380557"/>
  </r>
  <r>
    <n v="49"/>
    <n v="49"/>
    <m/>
    <m/>
  </r>
  <r>
    <n v="327.5"/>
    <n v="351.5"/>
    <n v="500"/>
    <n v="70.3"/>
  </r>
  <r>
    <n v="2081.25"/>
    <n v="2174"/>
    <n v="2400"/>
    <n v="90.583333333333343"/>
  </r>
  <r>
    <n v="653"/>
    <n v="653"/>
    <n v="350"/>
    <n v="186.57142857142856"/>
  </r>
  <r>
    <n v="68"/>
    <n v="71"/>
    <n v="67"/>
    <n v="105.97014925373134"/>
  </r>
  <r>
    <n v="15.5"/>
    <n v="15.5"/>
    <m/>
    <m/>
  </r>
  <r>
    <n v="179"/>
    <n v="179"/>
    <m/>
    <m/>
  </r>
  <r>
    <n v="35"/>
    <n v="35"/>
    <m/>
    <m/>
  </r>
  <r>
    <n v="120"/>
    <n v="124.5"/>
    <m/>
    <m/>
  </r>
  <r>
    <n v="0"/>
    <n v="0"/>
    <m/>
    <m/>
  </r>
  <r>
    <n v="0"/>
    <n v="0"/>
    <m/>
    <m/>
  </r>
  <r>
    <n v="0"/>
    <n v="0"/>
    <n v="232"/>
    <n v="0"/>
  </r>
  <r>
    <n v="0"/>
    <n v="0"/>
    <n v="60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7FB372-747A-4362-BC2C-FE0BA92ED109}" name="PivotTable1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20" firstHeaderRow="1" firstDataRow="1" firstDataCol="0"/>
  <pivotFields count="4">
    <pivotField numFmtId="164" showAll="0"/>
    <pivotField numFmtId="164" showAll="0"/>
    <pivotField showAll="0"/>
    <pivotField showAll="0"/>
  </pivot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2E542-AC65-49F4-86F4-3BB7B228C0F2}">
  <dimension ref="A3:C20"/>
  <sheetViews>
    <sheetView workbookViewId="0">
      <selection activeCell="A3" sqref="A3"/>
    </sheetView>
  </sheetViews>
  <sheetFormatPr defaultRowHeight="14.5" x14ac:dyDescent="0.35"/>
  <sheetData>
    <row r="3" spans="1:3" x14ac:dyDescent="0.35">
      <c r="A3" s="23"/>
      <c r="B3" s="24"/>
      <c r="C3" s="25"/>
    </row>
    <row r="4" spans="1:3" x14ac:dyDescent="0.35">
      <c r="A4" s="26"/>
      <c r="B4" s="27"/>
      <c r="C4" s="28"/>
    </row>
    <row r="5" spans="1:3" x14ac:dyDescent="0.35">
      <c r="A5" s="26"/>
      <c r="B5" s="27"/>
      <c r="C5" s="28"/>
    </row>
    <row r="6" spans="1:3" x14ac:dyDescent="0.35">
      <c r="A6" s="26"/>
      <c r="B6" s="27"/>
      <c r="C6" s="28"/>
    </row>
    <row r="7" spans="1:3" x14ac:dyDescent="0.35">
      <c r="A7" s="26"/>
      <c r="B7" s="27"/>
      <c r="C7" s="28"/>
    </row>
    <row r="8" spans="1:3" x14ac:dyDescent="0.35">
      <c r="A8" s="26"/>
      <c r="B8" s="27"/>
      <c r="C8" s="28"/>
    </row>
    <row r="9" spans="1:3" x14ac:dyDescent="0.35">
      <c r="A9" s="26"/>
      <c r="B9" s="27"/>
      <c r="C9" s="28"/>
    </row>
    <row r="10" spans="1:3" x14ac:dyDescent="0.35">
      <c r="A10" s="26"/>
      <c r="B10" s="27"/>
      <c r="C10" s="28"/>
    </row>
    <row r="11" spans="1:3" x14ac:dyDescent="0.35">
      <c r="A11" s="26"/>
      <c r="B11" s="27"/>
      <c r="C11" s="28"/>
    </row>
    <row r="12" spans="1:3" x14ac:dyDescent="0.35">
      <c r="A12" s="26"/>
      <c r="B12" s="27"/>
      <c r="C12" s="28"/>
    </row>
    <row r="13" spans="1:3" x14ac:dyDescent="0.35">
      <c r="A13" s="26"/>
      <c r="B13" s="27"/>
      <c r="C13" s="28"/>
    </row>
    <row r="14" spans="1:3" x14ac:dyDescent="0.35">
      <c r="A14" s="26"/>
      <c r="B14" s="27"/>
      <c r="C14" s="28"/>
    </row>
    <row r="15" spans="1:3" x14ac:dyDescent="0.35">
      <c r="A15" s="26"/>
      <c r="B15" s="27"/>
      <c r="C15" s="28"/>
    </row>
    <row r="16" spans="1:3" x14ac:dyDescent="0.35">
      <c r="A16" s="26"/>
      <c r="B16" s="27"/>
      <c r="C16" s="28"/>
    </row>
    <row r="17" spans="1:3" x14ac:dyDescent="0.35">
      <c r="A17" s="26"/>
      <c r="B17" s="27"/>
      <c r="C17" s="28"/>
    </row>
    <row r="18" spans="1:3" x14ac:dyDescent="0.35">
      <c r="A18" s="26"/>
      <c r="B18" s="27"/>
      <c r="C18" s="28"/>
    </row>
    <row r="19" spans="1:3" x14ac:dyDescent="0.35">
      <c r="A19" s="26"/>
      <c r="B19" s="27"/>
      <c r="C19" s="28"/>
    </row>
    <row r="20" spans="1:3" x14ac:dyDescent="0.35">
      <c r="A20" s="29"/>
      <c r="B20" s="30"/>
      <c r="C20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CD6F6-C32D-40D4-B5B1-3A5241C8A0C3}">
  <dimension ref="A1:T58"/>
  <sheetViews>
    <sheetView tabSelected="1" topLeftCell="E1" zoomScale="130" zoomScaleNormal="130" workbookViewId="0">
      <selection activeCell="O41" sqref="O41"/>
    </sheetView>
  </sheetViews>
  <sheetFormatPr defaultRowHeight="14.5" x14ac:dyDescent="0.35"/>
  <cols>
    <col min="1" max="1" width="28.54296875" bestFit="1" customWidth="1"/>
    <col min="2" max="2" width="20.453125" customWidth="1"/>
    <col min="14" max="14" width="20.81640625" customWidth="1"/>
    <col min="17" max="17" width="12.81640625" bestFit="1" customWidth="1"/>
  </cols>
  <sheetData>
    <row r="1" spans="1:20" x14ac:dyDescent="0.35">
      <c r="B1" s="6" t="s">
        <v>0</v>
      </c>
      <c r="C1" s="7" t="s">
        <v>1</v>
      </c>
      <c r="D1" s="7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7" t="s">
        <v>10</v>
      </c>
      <c r="M1" s="7" t="s">
        <v>11</v>
      </c>
      <c r="N1" s="7"/>
      <c r="O1" s="7" t="s">
        <v>49</v>
      </c>
      <c r="P1" s="7"/>
      <c r="Q1" s="7" t="s">
        <v>39</v>
      </c>
      <c r="R1" s="7" t="s">
        <v>12</v>
      </c>
      <c r="S1" s="7" t="s">
        <v>13</v>
      </c>
      <c r="T1" s="7" t="s">
        <v>14</v>
      </c>
    </row>
    <row r="2" spans="1:20" x14ac:dyDescent="0.35">
      <c r="B2" s="6"/>
      <c r="R2" t="s">
        <v>38</v>
      </c>
    </row>
    <row r="3" spans="1:20" x14ac:dyDescent="0.35">
      <c r="A3" s="1" t="s">
        <v>41</v>
      </c>
      <c r="B3" s="6"/>
    </row>
    <row r="4" spans="1:20" x14ac:dyDescent="0.35">
      <c r="A4" s="2" t="s">
        <v>15</v>
      </c>
      <c r="B4" s="18">
        <v>369</v>
      </c>
      <c r="C4" s="9">
        <v>316.5</v>
      </c>
      <c r="D4" s="9">
        <v>121</v>
      </c>
      <c r="E4" s="9"/>
      <c r="F4" s="9">
        <v>45.25</v>
      </c>
      <c r="G4" s="9">
        <v>151.25</v>
      </c>
      <c r="H4" s="9">
        <v>50.75</v>
      </c>
      <c r="I4" s="9">
        <v>75.75</v>
      </c>
      <c r="J4" s="9">
        <v>66.25</v>
      </c>
      <c r="K4" s="9">
        <v>42.5</v>
      </c>
      <c r="M4" s="9">
        <v>21</v>
      </c>
      <c r="N4" s="9"/>
      <c r="O4" s="9">
        <f>SUM(B4:M4)</f>
        <v>1259.25</v>
      </c>
      <c r="Q4" s="8">
        <f>SUM(B4:H4)</f>
        <v>1053.75</v>
      </c>
      <c r="R4" s="8">
        <f>SUM(B4:M4)</f>
        <v>1259.25</v>
      </c>
      <c r="S4">
        <v>800</v>
      </c>
      <c r="T4" s="14">
        <f>(R4/S4)*100</f>
        <v>157.40625</v>
      </c>
    </row>
    <row r="5" spans="1:20" x14ac:dyDescent="0.35">
      <c r="A5" s="35" t="s">
        <v>16</v>
      </c>
      <c r="B5" s="36">
        <v>42</v>
      </c>
      <c r="C5" s="10">
        <v>35</v>
      </c>
      <c r="D5" s="10">
        <v>31</v>
      </c>
      <c r="E5" s="10">
        <v>43</v>
      </c>
      <c r="F5" s="10">
        <v>53</v>
      </c>
      <c r="G5" s="10">
        <v>31</v>
      </c>
      <c r="H5" s="10">
        <v>15</v>
      </c>
      <c r="I5" s="10">
        <v>37.5</v>
      </c>
      <c r="J5" s="10">
        <v>10.5</v>
      </c>
      <c r="K5" s="10">
        <v>22</v>
      </c>
      <c r="L5" s="10">
        <v>23.5</v>
      </c>
      <c r="M5" s="10"/>
      <c r="N5" s="10"/>
      <c r="O5" s="10">
        <f>SUM(B5:M5)</f>
        <v>343.5</v>
      </c>
      <c r="Q5" s="8">
        <f t="shared" ref="Q5:Q21" si="0">SUM(B5:H5)</f>
        <v>250</v>
      </c>
      <c r="R5" s="8">
        <f t="shared" ref="R5:R28" si="1">SUM(B5:M5)</f>
        <v>343.5</v>
      </c>
      <c r="S5">
        <v>337</v>
      </c>
      <c r="T5" s="14">
        <f t="shared" ref="T5:T21" si="2">(R5/S5)*100</f>
        <v>101.92878338278932</v>
      </c>
    </row>
    <row r="6" spans="1:20" x14ac:dyDescent="0.35">
      <c r="A6" s="3" t="s">
        <v>17</v>
      </c>
      <c r="B6" s="6">
        <v>200</v>
      </c>
      <c r="C6">
        <v>285.25</v>
      </c>
      <c r="D6">
        <v>278.75</v>
      </c>
      <c r="E6">
        <v>226</v>
      </c>
      <c r="F6">
        <v>273.5</v>
      </c>
      <c r="G6">
        <v>231</v>
      </c>
      <c r="H6">
        <v>323.25</v>
      </c>
      <c r="I6">
        <v>260</v>
      </c>
      <c r="J6">
        <v>259.25</v>
      </c>
      <c r="K6">
        <v>275.5</v>
      </c>
      <c r="L6">
        <v>248</v>
      </c>
      <c r="M6">
        <v>63</v>
      </c>
      <c r="O6">
        <f>SUM(B6:M6)</f>
        <v>2923.5</v>
      </c>
      <c r="Q6" s="8">
        <f t="shared" si="0"/>
        <v>1817.75</v>
      </c>
      <c r="R6" s="8">
        <f t="shared" si="1"/>
        <v>2923.5</v>
      </c>
      <c r="S6">
        <v>1900</v>
      </c>
      <c r="T6" s="14">
        <f t="shared" si="2"/>
        <v>153.86842105263159</v>
      </c>
    </row>
    <row r="7" spans="1:20" x14ac:dyDescent="0.35">
      <c r="A7" s="3" t="s">
        <v>18</v>
      </c>
      <c r="B7" s="36">
        <v>3</v>
      </c>
      <c r="C7" s="10"/>
      <c r="D7" s="10">
        <v>6</v>
      </c>
      <c r="E7" s="10"/>
      <c r="F7" s="10">
        <v>3</v>
      </c>
      <c r="G7" s="10"/>
      <c r="H7" s="10"/>
      <c r="I7" s="10"/>
      <c r="J7" s="10"/>
      <c r="K7" s="10"/>
      <c r="L7" s="10"/>
      <c r="M7" s="10">
        <v>2</v>
      </c>
      <c r="N7" s="10"/>
      <c r="O7" s="10">
        <f>SUM(B7:M7)</f>
        <v>14</v>
      </c>
      <c r="Q7" s="8">
        <f t="shared" si="0"/>
        <v>12</v>
      </c>
      <c r="R7" s="8">
        <f t="shared" si="1"/>
        <v>14</v>
      </c>
      <c r="S7">
        <v>126</v>
      </c>
      <c r="T7" s="8">
        <f t="shared" si="2"/>
        <v>11.111111111111111</v>
      </c>
    </row>
    <row r="8" spans="1:20" x14ac:dyDescent="0.35">
      <c r="A8" s="2" t="s">
        <v>19</v>
      </c>
      <c r="B8" s="19">
        <v>1196</v>
      </c>
      <c r="C8" s="20">
        <v>1398</v>
      </c>
      <c r="D8" s="20">
        <v>491</v>
      </c>
      <c r="E8" s="20">
        <v>1514.5</v>
      </c>
      <c r="F8" s="20">
        <v>751</v>
      </c>
      <c r="G8" s="20">
        <v>719</v>
      </c>
      <c r="H8" s="20">
        <v>523</v>
      </c>
      <c r="I8" s="20">
        <v>288.5</v>
      </c>
      <c r="J8" s="20">
        <v>846</v>
      </c>
      <c r="K8" s="20">
        <v>567.5</v>
      </c>
      <c r="L8" s="20">
        <v>592.5</v>
      </c>
      <c r="M8" s="20">
        <v>399</v>
      </c>
      <c r="N8" s="20"/>
      <c r="O8" s="20">
        <f>SUM(B8:M8)</f>
        <v>9286</v>
      </c>
      <c r="Q8" s="8">
        <f t="shared" si="0"/>
        <v>6592.5</v>
      </c>
      <c r="R8" s="8">
        <f t="shared" si="1"/>
        <v>9286</v>
      </c>
      <c r="S8">
        <v>7707</v>
      </c>
      <c r="T8" s="14">
        <f t="shared" si="2"/>
        <v>120.48786817179187</v>
      </c>
    </row>
    <row r="9" spans="1:20" x14ac:dyDescent="0.35">
      <c r="A9" s="17" t="s">
        <v>20</v>
      </c>
      <c r="B9" s="6"/>
      <c r="F9">
        <v>16</v>
      </c>
      <c r="G9">
        <v>13</v>
      </c>
      <c r="H9">
        <v>20</v>
      </c>
      <c r="J9">
        <v>14</v>
      </c>
      <c r="K9">
        <v>13</v>
      </c>
      <c r="L9">
        <v>5</v>
      </c>
      <c r="M9">
        <v>25</v>
      </c>
      <c r="O9">
        <f>SUM(B9:M9)</f>
        <v>106</v>
      </c>
      <c r="Q9" s="8">
        <f t="shared" si="0"/>
        <v>49</v>
      </c>
      <c r="R9" s="16">
        <f t="shared" si="1"/>
        <v>106</v>
      </c>
      <c r="T9" s="8"/>
    </row>
    <row r="10" spans="1:20" x14ac:dyDescent="0.35">
      <c r="A10" s="37" t="s">
        <v>21</v>
      </c>
      <c r="B10" s="36">
        <v>12</v>
      </c>
      <c r="C10" s="10">
        <v>4</v>
      </c>
      <c r="D10" s="10">
        <v>23</v>
      </c>
      <c r="E10" s="10">
        <v>83</v>
      </c>
      <c r="F10" s="10">
        <v>40</v>
      </c>
      <c r="G10" s="10">
        <v>134</v>
      </c>
      <c r="H10" s="10">
        <v>31.5</v>
      </c>
      <c r="I10" s="10">
        <v>24</v>
      </c>
      <c r="J10" s="10">
        <v>167</v>
      </c>
      <c r="K10" s="10">
        <v>13</v>
      </c>
      <c r="L10" s="10">
        <v>39</v>
      </c>
      <c r="M10" s="10">
        <v>99</v>
      </c>
      <c r="N10" s="10"/>
      <c r="O10" s="10">
        <f>SUM(B10:M10)</f>
        <v>669.5</v>
      </c>
      <c r="Q10" s="8">
        <f t="shared" si="0"/>
        <v>327.5</v>
      </c>
      <c r="R10" s="8">
        <f t="shared" si="1"/>
        <v>669.5</v>
      </c>
      <c r="S10">
        <v>500</v>
      </c>
      <c r="T10" s="15">
        <f t="shared" si="2"/>
        <v>133.9</v>
      </c>
    </row>
    <row r="11" spans="1:20" x14ac:dyDescent="0.35">
      <c r="A11" s="4" t="s">
        <v>22</v>
      </c>
      <c r="B11" s="21">
        <v>392</v>
      </c>
      <c r="C11" s="22">
        <v>423.75</v>
      </c>
      <c r="D11" s="22">
        <v>311.25</v>
      </c>
      <c r="E11" s="22">
        <v>273.75</v>
      </c>
      <c r="F11" s="22">
        <v>294.25</v>
      </c>
      <c r="G11" s="22">
        <v>246.75</v>
      </c>
      <c r="H11" s="22">
        <v>139.5</v>
      </c>
      <c r="I11" s="22">
        <v>92.75</v>
      </c>
      <c r="J11" s="22">
        <v>148.5</v>
      </c>
      <c r="K11" s="22">
        <v>24</v>
      </c>
      <c r="L11" s="22">
        <v>53</v>
      </c>
      <c r="M11" s="22">
        <v>47.25</v>
      </c>
      <c r="N11" s="22"/>
      <c r="O11" s="22">
        <f>SUM(B11:M11)</f>
        <v>2446.75</v>
      </c>
      <c r="Q11" s="8">
        <f t="shared" si="0"/>
        <v>2081.25</v>
      </c>
      <c r="R11" s="8">
        <f t="shared" si="1"/>
        <v>2446.75</v>
      </c>
      <c r="S11">
        <v>2400</v>
      </c>
      <c r="T11" s="14">
        <f t="shared" si="2"/>
        <v>101.94791666666667</v>
      </c>
    </row>
    <row r="12" spans="1:20" x14ac:dyDescent="0.35">
      <c r="A12" s="3" t="s">
        <v>23</v>
      </c>
      <c r="B12" s="6">
        <v>653</v>
      </c>
      <c r="O12">
        <f>SUM(B12:M12)</f>
        <v>653</v>
      </c>
      <c r="Q12" s="8">
        <f t="shared" si="0"/>
        <v>653</v>
      </c>
      <c r="R12" s="8">
        <f t="shared" si="1"/>
        <v>653</v>
      </c>
      <c r="S12">
        <v>350</v>
      </c>
      <c r="T12" s="14">
        <f t="shared" si="2"/>
        <v>186.57142857142856</v>
      </c>
    </row>
    <row r="13" spans="1:20" x14ac:dyDescent="0.35">
      <c r="A13" s="35" t="s">
        <v>24</v>
      </c>
      <c r="B13" s="36">
        <v>10</v>
      </c>
      <c r="C13" s="10">
        <v>31</v>
      </c>
      <c r="D13" s="10">
        <v>16</v>
      </c>
      <c r="E13" s="10"/>
      <c r="F13" s="10"/>
      <c r="G13" s="10">
        <v>11</v>
      </c>
      <c r="H13" s="10"/>
      <c r="I13" s="10">
        <v>3</v>
      </c>
      <c r="J13" s="10">
        <v>5</v>
      </c>
      <c r="K13" s="10">
        <v>5</v>
      </c>
      <c r="L13" s="10">
        <v>2.5</v>
      </c>
      <c r="M13" s="10"/>
      <c r="N13" s="10"/>
      <c r="O13" s="10">
        <f>SUM(B13:M13)</f>
        <v>83.5</v>
      </c>
      <c r="Q13" s="8">
        <f t="shared" si="0"/>
        <v>68</v>
      </c>
      <c r="R13" s="8">
        <f t="shared" si="1"/>
        <v>83.5</v>
      </c>
      <c r="S13">
        <v>67</v>
      </c>
      <c r="T13" s="14">
        <f t="shared" si="2"/>
        <v>124.62686567164178</v>
      </c>
    </row>
    <row r="14" spans="1:20" x14ac:dyDescent="0.35">
      <c r="A14" s="17" t="s">
        <v>25</v>
      </c>
      <c r="B14" s="6"/>
      <c r="D14">
        <v>15.5</v>
      </c>
      <c r="O14">
        <f>SUM(B14:M14)</f>
        <v>15.5</v>
      </c>
      <c r="Q14" s="8">
        <f t="shared" si="0"/>
        <v>15.5</v>
      </c>
      <c r="R14" s="16">
        <f t="shared" si="1"/>
        <v>15.5</v>
      </c>
      <c r="T14" s="8"/>
    </row>
    <row r="15" spans="1:20" x14ac:dyDescent="0.35">
      <c r="A15" s="12" t="s">
        <v>26</v>
      </c>
      <c r="B15" s="6"/>
      <c r="F15">
        <v>179</v>
      </c>
      <c r="O15">
        <f>SUM(B15:M15)</f>
        <v>179</v>
      </c>
      <c r="Q15" s="8">
        <f t="shared" si="0"/>
        <v>179</v>
      </c>
      <c r="R15" s="16">
        <f t="shared" si="1"/>
        <v>179</v>
      </c>
      <c r="T15" s="8"/>
    </row>
    <row r="16" spans="1:20" x14ac:dyDescent="0.35">
      <c r="A16" s="12" t="s">
        <v>27</v>
      </c>
      <c r="B16" s="6"/>
      <c r="F16">
        <v>35</v>
      </c>
      <c r="O16">
        <f>SUM(B16:M16)</f>
        <v>35</v>
      </c>
      <c r="Q16" s="8">
        <f t="shared" si="0"/>
        <v>35</v>
      </c>
      <c r="R16" s="16">
        <f t="shared" si="1"/>
        <v>35</v>
      </c>
      <c r="T16" s="8"/>
    </row>
    <row r="17" spans="1:20" x14ac:dyDescent="0.35">
      <c r="A17" s="12" t="s">
        <v>28</v>
      </c>
      <c r="B17" s="6"/>
      <c r="G17">
        <v>110</v>
      </c>
      <c r="H17">
        <v>10</v>
      </c>
      <c r="I17">
        <v>4.5</v>
      </c>
      <c r="O17">
        <f>SUM(B17:M17)</f>
        <v>124.5</v>
      </c>
      <c r="Q17" s="8">
        <f t="shared" si="0"/>
        <v>120</v>
      </c>
      <c r="R17" s="16">
        <f t="shared" si="1"/>
        <v>124.5</v>
      </c>
      <c r="T17" s="8"/>
    </row>
    <row r="18" spans="1:20" x14ac:dyDescent="0.35">
      <c r="A18" s="2" t="s">
        <v>46</v>
      </c>
      <c r="B18" s="6"/>
      <c r="M18">
        <v>11.25</v>
      </c>
      <c r="O18">
        <f>SUM(B18:M18)</f>
        <v>11.25</v>
      </c>
      <c r="Q18" s="8">
        <f t="shared" si="0"/>
        <v>0</v>
      </c>
      <c r="R18" s="8">
        <f t="shared" si="1"/>
        <v>11.25</v>
      </c>
      <c r="T18" s="8"/>
    </row>
    <row r="19" spans="1:20" x14ac:dyDescent="0.35">
      <c r="A19" s="32" t="s">
        <v>43</v>
      </c>
      <c r="B19" s="6"/>
      <c r="J19">
        <v>21</v>
      </c>
      <c r="K19">
        <v>25.25</v>
      </c>
      <c r="O19">
        <f>SUM(B19:M19)</f>
        <v>46.25</v>
      </c>
      <c r="Q19" s="8">
        <f t="shared" si="0"/>
        <v>0</v>
      </c>
      <c r="R19" s="8">
        <f t="shared" si="1"/>
        <v>46.25</v>
      </c>
      <c r="T19" s="8"/>
    </row>
    <row r="20" spans="1:20" x14ac:dyDescent="0.35">
      <c r="A20" s="10" t="s">
        <v>29</v>
      </c>
      <c r="B20" s="36"/>
      <c r="C20" s="10"/>
      <c r="D20" s="10"/>
      <c r="E20" s="10"/>
      <c r="F20" s="10"/>
      <c r="G20" s="10"/>
      <c r="H20" s="10"/>
      <c r="I20" s="10"/>
      <c r="J20" s="10"/>
      <c r="K20" s="10">
        <v>1.25</v>
      </c>
      <c r="L20" s="10">
        <v>23.5</v>
      </c>
      <c r="M20" s="10">
        <v>16.75</v>
      </c>
      <c r="N20" s="10"/>
      <c r="O20" s="10">
        <f>SUM(B20:M20)</f>
        <v>41.5</v>
      </c>
      <c r="Q20" s="8">
        <f t="shared" si="0"/>
        <v>0</v>
      </c>
      <c r="R20" s="8">
        <f t="shared" si="1"/>
        <v>41.5</v>
      </c>
      <c r="S20">
        <v>232</v>
      </c>
      <c r="T20" s="8">
        <f t="shared" si="2"/>
        <v>17.887931034482758</v>
      </c>
    </row>
    <row r="21" spans="1:20" x14ac:dyDescent="0.35">
      <c r="A21" t="s">
        <v>30</v>
      </c>
      <c r="B21" s="6"/>
      <c r="Q21" s="8">
        <f t="shared" si="0"/>
        <v>0</v>
      </c>
      <c r="R21" s="8">
        <f t="shared" si="1"/>
        <v>0</v>
      </c>
      <c r="S21">
        <v>600</v>
      </c>
      <c r="T21" s="8">
        <f t="shared" si="2"/>
        <v>0</v>
      </c>
    </row>
    <row r="22" spans="1:20" x14ac:dyDescent="0.35">
      <c r="A22" s="33" t="s">
        <v>44</v>
      </c>
      <c r="B22" s="6"/>
      <c r="L22">
        <v>35</v>
      </c>
      <c r="M22">
        <v>34</v>
      </c>
      <c r="O22">
        <f>SUM(B22:M22)</f>
        <v>69</v>
      </c>
      <c r="Q22" s="8"/>
      <c r="R22" s="8"/>
    </row>
    <row r="23" spans="1:20" x14ac:dyDescent="0.35">
      <c r="A23" s="33" t="s">
        <v>45</v>
      </c>
      <c r="B23" s="6"/>
      <c r="L23">
        <v>6</v>
      </c>
      <c r="O23">
        <f>SUM(B23:M23)</f>
        <v>6</v>
      </c>
      <c r="Q23" s="8"/>
      <c r="R23" s="8"/>
    </row>
    <row r="24" spans="1:20" x14ac:dyDescent="0.35">
      <c r="A24" s="2" t="s">
        <v>47</v>
      </c>
      <c r="B24" s="6"/>
      <c r="M24">
        <v>2</v>
      </c>
      <c r="O24">
        <f>SUM(B24:M24)</f>
        <v>2</v>
      </c>
      <c r="Q24" s="8"/>
      <c r="R24" s="8"/>
    </row>
    <row r="25" spans="1:20" x14ac:dyDescent="0.35">
      <c r="A25" s="4" t="s">
        <v>48</v>
      </c>
      <c r="B25" s="6"/>
      <c r="M25">
        <v>612</v>
      </c>
      <c r="O25">
        <f>SUM(B25:M25)</f>
        <v>612</v>
      </c>
      <c r="Q25" s="8"/>
      <c r="R25" s="8"/>
    </row>
    <row r="26" spans="1:20" x14ac:dyDescent="0.35">
      <c r="A26" s="34"/>
      <c r="B26" s="6"/>
      <c r="O26">
        <f>SUM(O4:O25)</f>
        <v>18927</v>
      </c>
      <c r="Q26" s="8"/>
      <c r="R26" s="8"/>
    </row>
    <row r="27" spans="1:20" x14ac:dyDescent="0.35">
      <c r="A27" s="34"/>
      <c r="B27" s="6"/>
      <c r="Q27" s="8"/>
      <c r="R27" s="8"/>
    </row>
    <row r="28" spans="1:20" x14ac:dyDescent="0.35">
      <c r="A28" s="5" t="s">
        <v>31</v>
      </c>
      <c r="B28" s="6">
        <f>SUM(B4:B21)</f>
        <v>2877</v>
      </c>
      <c r="C28" s="6">
        <f>SUM(C4:C21)</f>
        <v>2493.5</v>
      </c>
      <c r="D28" s="6">
        <f>SUM(D4:D21)</f>
        <v>1293.5</v>
      </c>
      <c r="E28" s="6">
        <f>SUM(E4:E21)</f>
        <v>2140.25</v>
      </c>
      <c r="F28" s="6">
        <f>SUM(F4:F21)</f>
        <v>1690</v>
      </c>
      <c r="G28" s="6">
        <f>SUM(G4:G21)</f>
        <v>1647</v>
      </c>
      <c r="H28" s="6">
        <f>SUM(H4:H21)</f>
        <v>1113</v>
      </c>
      <c r="I28" s="6">
        <f>SUM(I4:I21)</f>
        <v>786</v>
      </c>
      <c r="J28" s="6">
        <f>SUM(J4:J21)</f>
        <v>1537.5</v>
      </c>
      <c r="K28" s="6">
        <f>SUM(K4:K21)</f>
        <v>989</v>
      </c>
      <c r="L28" s="6">
        <f>SUM(L4:L23)</f>
        <v>1028</v>
      </c>
      <c r="M28" s="6">
        <f>SUM(M4:M25)</f>
        <v>1332.25</v>
      </c>
      <c r="N28" s="6"/>
      <c r="O28" s="6">
        <f>SUM(B28:M28)</f>
        <v>18927</v>
      </c>
      <c r="Q28" s="13">
        <f>SUM(Q4:Q21)</f>
        <v>13254.25</v>
      </c>
      <c r="R28" s="8">
        <f t="shared" si="1"/>
        <v>18927</v>
      </c>
      <c r="S28">
        <f>SUM(S4:S23)</f>
        <v>15019</v>
      </c>
    </row>
    <row r="29" spans="1:20" x14ac:dyDescent="0.35">
      <c r="Q29" s="8"/>
      <c r="R29" s="8"/>
    </row>
    <row r="30" spans="1:20" x14ac:dyDescent="0.35">
      <c r="A30" t="s">
        <v>14</v>
      </c>
      <c r="Q30" s="8"/>
      <c r="R30" s="14">
        <f>(R28/R31)*100</f>
        <v>126.02037419268926</v>
      </c>
    </row>
    <row r="31" spans="1:20" x14ac:dyDescent="0.35">
      <c r="A31" t="s">
        <v>32</v>
      </c>
      <c r="Q31" s="8"/>
      <c r="R31" s="8">
        <v>15019</v>
      </c>
    </row>
    <row r="33" spans="1:18" x14ac:dyDescent="0.35">
      <c r="A33" s="12" t="s">
        <v>33</v>
      </c>
      <c r="R33" s="8"/>
    </row>
    <row r="34" spans="1:18" x14ac:dyDescent="0.35">
      <c r="R34" s="16">
        <f>SUM(R9,R14:R17)</f>
        <v>460</v>
      </c>
    </row>
    <row r="35" spans="1:18" x14ac:dyDescent="0.35">
      <c r="H35" s="9"/>
      <c r="I35" t="s">
        <v>34</v>
      </c>
    </row>
    <row r="36" spans="1:18" x14ac:dyDescent="0.35">
      <c r="H36" s="10"/>
      <c r="I36" t="s">
        <v>35</v>
      </c>
    </row>
    <row r="37" spans="1:18" x14ac:dyDescent="0.35">
      <c r="H37" s="11"/>
      <c r="I37" t="s">
        <v>36</v>
      </c>
    </row>
    <row r="38" spans="1:18" x14ac:dyDescent="0.35">
      <c r="H38" s="12"/>
      <c r="I38" t="s">
        <v>37</v>
      </c>
    </row>
    <row r="39" spans="1:18" x14ac:dyDescent="0.35">
      <c r="A39" s="5"/>
      <c r="B39" s="6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1" spans="1:18" ht="29" x14ac:dyDescent="0.35">
      <c r="N41" s="38" t="s">
        <v>50</v>
      </c>
      <c r="O41" s="10">
        <f>SUM(O5+O7+O10+O13)</f>
        <v>1110.5</v>
      </c>
    </row>
    <row r="43" spans="1:18" x14ac:dyDescent="0.35">
      <c r="A43" s="2"/>
    </row>
    <row r="44" spans="1:18" x14ac:dyDescent="0.35">
      <c r="A44" s="2"/>
    </row>
    <row r="45" spans="1:18" x14ac:dyDescent="0.35">
      <c r="A45" s="4"/>
    </row>
    <row r="47" spans="1:18" x14ac:dyDescent="0.35">
      <c r="A47" s="5" t="s">
        <v>40</v>
      </c>
      <c r="B47" s="6" t="s">
        <v>0</v>
      </c>
      <c r="C47" s="7" t="s">
        <v>1</v>
      </c>
      <c r="D47" s="7" t="s">
        <v>2</v>
      </c>
      <c r="E47" s="7" t="s">
        <v>3</v>
      </c>
      <c r="F47" s="7" t="s">
        <v>4</v>
      </c>
      <c r="G47" s="7" t="s">
        <v>5</v>
      </c>
      <c r="H47" s="7" t="s">
        <v>6</v>
      </c>
      <c r="I47" s="7" t="s">
        <v>7</v>
      </c>
      <c r="J47" s="7" t="s">
        <v>8</v>
      </c>
      <c r="K47" s="7" t="s">
        <v>9</v>
      </c>
      <c r="L47" s="7" t="s">
        <v>10</v>
      </c>
      <c r="M47" s="7" t="s">
        <v>11</v>
      </c>
      <c r="N47" s="7"/>
      <c r="O47" s="7"/>
    </row>
    <row r="49" spans="1:9" x14ac:dyDescent="0.35">
      <c r="A49" s="2" t="s">
        <v>15</v>
      </c>
      <c r="B49">
        <v>32</v>
      </c>
      <c r="C49">
        <v>32</v>
      </c>
      <c r="D49">
        <v>16</v>
      </c>
      <c r="F49">
        <v>8</v>
      </c>
      <c r="G49">
        <v>24</v>
      </c>
      <c r="H49">
        <v>8</v>
      </c>
      <c r="I49">
        <v>16</v>
      </c>
    </row>
    <row r="50" spans="1:9" x14ac:dyDescent="0.35">
      <c r="A50" s="2" t="s">
        <v>19</v>
      </c>
      <c r="B50">
        <v>11</v>
      </c>
      <c r="C50">
        <v>12</v>
      </c>
      <c r="D50">
        <v>6</v>
      </c>
      <c r="E50">
        <v>18</v>
      </c>
      <c r="F50">
        <v>8</v>
      </c>
      <c r="G50">
        <v>10</v>
      </c>
      <c r="H50">
        <v>10</v>
      </c>
      <c r="I50">
        <v>4</v>
      </c>
    </row>
    <row r="51" spans="1:9" x14ac:dyDescent="0.35">
      <c r="A51" s="4" t="s">
        <v>22</v>
      </c>
      <c r="B51">
        <v>16</v>
      </c>
      <c r="C51">
        <v>22</v>
      </c>
      <c r="D51">
        <v>22</v>
      </c>
      <c r="E51">
        <v>23</v>
      </c>
      <c r="F51">
        <v>19</v>
      </c>
      <c r="G51">
        <v>20</v>
      </c>
      <c r="H51">
        <v>19</v>
      </c>
      <c r="I51">
        <v>11</v>
      </c>
    </row>
    <row r="55" spans="1:9" x14ac:dyDescent="0.35">
      <c r="A55" s="5" t="s">
        <v>42</v>
      </c>
    </row>
    <row r="56" spans="1:9" x14ac:dyDescent="0.35">
      <c r="A56" s="2" t="s">
        <v>15</v>
      </c>
    </row>
    <row r="57" spans="1:9" x14ac:dyDescent="0.35">
      <c r="A57" s="2" t="s">
        <v>19</v>
      </c>
      <c r="B57">
        <v>2088</v>
      </c>
      <c r="C57">
        <v>2558</v>
      </c>
      <c r="D57">
        <v>1094</v>
      </c>
      <c r="E57">
        <v>3311</v>
      </c>
      <c r="F57">
        <v>1999</v>
      </c>
      <c r="G57">
        <v>2468</v>
      </c>
      <c r="H57">
        <v>2027</v>
      </c>
      <c r="I57">
        <v>398</v>
      </c>
    </row>
    <row r="58" spans="1:9" x14ac:dyDescent="0.35">
      <c r="A58" s="4" t="s">
        <v>22</v>
      </c>
      <c r="B58">
        <v>498</v>
      </c>
      <c r="C58">
        <v>744</v>
      </c>
      <c r="D58">
        <v>640</v>
      </c>
      <c r="E58">
        <v>576</v>
      </c>
      <c r="F58">
        <v>759</v>
      </c>
      <c r="G58">
        <v>699</v>
      </c>
      <c r="H58">
        <v>468</v>
      </c>
      <c r="I58">
        <v>236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045C6645180C49B5F3BF356B510BE9" ma:contentTypeVersion="17" ma:contentTypeDescription="Create a new document." ma:contentTypeScope="" ma:versionID="2c6bca6ae87860cc664dcbd0daa72b8e">
  <xsd:schema xmlns:xsd="http://www.w3.org/2001/XMLSchema" xmlns:xs="http://www.w3.org/2001/XMLSchema" xmlns:p="http://schemas.microsoft.com/office/2006/metadata/properties" xmlns:ns1="http://schemas.microsoft.com/sharepoint/v3" xmlns:ns2="51449d4f-8e51-4d4e-9219-a2af429b1568" xmlns:ns3="c7bd160f-8f9f-4a57-9297-bc564d29ee4c" targetNamespace="http://schemas.microsoft.com/office/2006/metadata/properties" ma:root="true" ma:fieldsID="d019ddc29850bebcffe0c463fdaac375" ns1:_="" ns2:_="" ns3:_="">
    <xsd:import namespace="http://schemas.microsoft.com/sharepoint/v3"/>
    <xsd:import namespace="51449d4f-8e51-4d4e-9219-a2af429b1568"/>
    <xsd:import namespace="c7bd160f-8f9f-4a57-9297-bc564d29ee4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DateTaken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1:_ip_UnifiedCompliancePolicyProperties" minOccurs="0"/>
                <xsd:element ref="ns1:_ip_UnifiedCompliancePolicyUIAction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449d4f-8e51-4d4e-9219-a2af429b156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9a1f6d0e-4965-4b60-ae9c-964c369ac52e}" ma:internalName="TaxCatchAll" ma:showField="CatchAllData" ma:web="51449d4f-8e51-4d4e-9219-a2af429b156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bd160f-8f9f-4a57-9297-bc564d29ee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6f3d206-2968-46ac-ad56-95a95c2927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51449d4f-8e51-4d4e-9219-a2af429b1568" xsi:nil="true"/>
    <lcf76f155ced4ddcb4097134ff3c332f xmlns="c7bd160f-8f9f-4a57-9297-bc564d29ee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0C7D63-20D9-4542-9628-3F71DA9C65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1449d4f-8e51-4d4e-9219-a2af429b1568"/>
    <ds:schemaRef ds:uri="c7bd160f-8f9f-4a57-9297-bc564d29ee4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32BED7-C2E8-48DF-B043-523140C7A4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B3702F-3AE6-4081-8139-F98ECFB042E6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51449d4f-8e51-4d4e-9219-a2af429b1568"/>
    <ds:schemaRef ds:uri="c7bd160f-8f9f-4a57-9297-bc564d29ee4c"/>
  </ds:schemaRefs>
</ds:datastoreItem>
</file>

<file path=docMetadata/LabelInfo.xml><?xml version="1.0" encoding="utf-8"?>
<clbl:labelList xmlns:clbl="http://schemas.microsoft.com/office/2020/mipLabelMetadata">
  <clbl:label id="{f786616f-5bb4-45d1-b9c4-7a19bded0f1d}" enabled="1" method="Standard" siteId="{97be21fd-c601-4b16-9920-f5accc69da65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Cruz, Ricky</dc:creator>
  <cp:keywords/>
  <dc:description/>
  <cp:lastModifiedBy>Cruz, Ricky</cp:lastModifiedBy>
  <cp:revision/>
  <dcterms:created xsi:type="dcterms:W3CDTF">2024-07-01T21:53:43Z</dcterms:created>
  <dcterms:modified xsi:type="dcterms:W3CDTF">2025-08-11T18:36:35Z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0x01010074045C6645180C49B5F3BF356B510BE9</vt:lpwstr>
  </property>
</Properties>
</file>