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Private\Business Systems\TSCO\pSPVS\2025 SD Form Specs\SD Resources\"/>
    </mc:Choice>
  </mc:AlternateContent>
  <xr:revisionPtr revIDLastSave="0" documentId="13_ncr:1_{69FD4F48-FD74-4912-9A49-7ECFDCC176C8}" xr6:coauthVersionLast="47" xr6:coauthVersionMax="47" xr10:uidLastSave="{00000000-0000-0000-0000-000000000000}"/>
  <bookViews>
    <workbookView xWindow="-110" yWindow="-110" windowWidth="19420" windowHeight="10300" tabRatio="910" firstSheet="1" activeTab="1" xr2:uid="{00000000-000D-0000-FFFF-FFFF00000000}"/>
  </bookViews>
  <sheets>
    <sheet name="HOLIDAYS" sheetId="18" state="hidden" r:id="rId1"/>
    <sheet name="All Forms" sheetId="19" r:id="rId2"/>
    <sheet name="Common_Shared Tax Forms" sheetId="15" r:id="rId3"/>
    <sheet name="Corporate Tax Forms" sheetId="7" r:id="rId4"/>
    <sheet name="Fiduciary Tax Forms" sheetId="12" r:id="rId5"/>
    <sheet name="Individual Income Tax Forms" sheetId="17" r:id="rId6"/>
    <sheet name="Partnership Tax Forms" sheetId="16" r:id="rId7"/>
    <sheet name="Sales and Use Tax Forms" sheetId="13" r:id="rId8"/>
    <sheet name="Withholding Tax Forms " sheetId="14" r:id="rId9"/>
  </sheets>
  <definedNames>
    <definedName name="_xlnm._FilterDatabase" localSheetId="1" hidden="1">'All Forms'!$A$1:$J$84</definedName>
    <definedName name="_xlnm._FilterDatabase" localSheetId="2" hidden="1">'Common_Shared Tax Forms'!#REF!</definedName>
    <definedName name="_xlnm._FilterDatabase" localSheetId="3" hidden="1">'Corporate Tax Forms'!#REF!</definedName>
    <definedName name="_xlnm._FilterDatabase" localSheetId="4" hidden="1">'Fiduciary Tax Forms'!#REF!</definedName>
    <definedName name="_xlnm._FilterDatabase" localSheetId="5" hidden="1">'Individual Income Tax Forms'!#REF!</definedName>
    <definedName name="_xlnm._FilterDatabase" localSheetId="6" hidden="1">'Partnership Tax Forms'!#REF!</definedName>
    <definedName name="_xlnm._FilterDatabase" localSheetId="7" hidden="1">'Sales and Use Tax Forms'!#REF!</definedName>
    <definedName name="_xlnm._FilterDatabase" localSheetId="8" hidden="1">'Withholding Tax Forms '!$A$2:$I$16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5" l="1"/>
  <c r="I58" i="19"/>
  <c r="H4" i="15"/>
  <c r="I4" i="15"/>
  <c r="I4" i="19"/>
  <c r="J4" i="19"/>
  <c r="J3" i="19"/>
  <c r="I3" i="19"/>
  <c r="H15" i="15"/>
  <c r="H10" i="15"/>
  <c r="H9" i="15"/>
  <c r="H18" i="7"/>
  <c r="H13" i="7"/>
  <c r="H12" i="7"/>
  <c r="H10" i="7"/>
  <c r="H7" i="7"/>
  <c r="H6" i="7"/>
  <c r="H5" i="7"/>
  <c r="I8" i="16"/>
  <c r="H8" i="16"/>
  <c r="I7" i="16"/>
  <c r="H7" i="16"/>
  <c r="I6" i="16"/>
  <c r="H6" i="16"/>
  <c r="I16" i="17"/>
  <c r="H16" i="17"/>
  <c r="I13" i="17"/>
  <c r="H13" i="17"/>
  <c r="I12" i="17"/>
  <c r="H12" i="17"/>
  <c r="I11" i="17"/>
  <c r="H11" i="17"/>
  <c r="I8" i="12"/>
  <c r="H8" i="12"/>
  <c r="I7" i="12"/>
  <c r="H7" i="12"/>
  <c r="I6" i="12"/>
  <c r="H6" i="12"/>
  <c r="I17" i="7"/>
  <c r="H17" i="7"/>
  <c r="I16" i="7"/>
  <c r="H16" i="7"/>
  <c r="I15" i="7"/>
  <c r="H15" i="7"/>
  <c r="I14" i="7"/>
  <c r="H14" i="7"/>
  <c r="I11" i="7"/>
  <c r="H11" i="7"/>
  <c r="I9" i="7"/>
  <c r="H9" i="7"/>
  <c r="I8" i="7"/>
  <c r="H8" i="7"/>
  <c r="I19" i="7"/>
  <c r="H19" i="7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I5" i="14"/>
  <c r="H5" i="14"/>
  <c r="I4" i="14"/>
  <c r="H4" i="14"/>
  <c r="I11" i="15"/>
  <c r="H11" i="15"/>
  <c r="I5" i="15"/>
  <c r="H5" i="15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61" i="19"/>
  <c r="H62" i="19"/>
  <c r="H63" i="19"/>
  <c r="H64" i="19"/>
  <c r="H65" i="19"/>
  <c r="H66" i="19"/>
  <c r="H30" i="19"/>
  <c r="H31" i="19"/>
  <c r="H32" i="19"/>
  <c r="H33" i="19"/>
  <c r="H34" i="19"/>
  <c r="H67" i="19"/>
  <c r="H49" i="19"/>
  <c r="H50" i="19"/>
  <c r="H51" i="19"/>
  <c r="H52" i="19"/>
  <c r="H35" i="19"/>
  <c r="H36" i="19"/>
  <c r="H53" i="19"/>
  <c r="H37" i="19"/>
  <c r="H54" i="19"/>
  <c r="H55" i="19"/>
  <c r="H38" i="19"/>
  <c r="H39" i="19"/>
  <c r="H40" i="19"/>
  <c r="H41" i="19"/>
  <c r="H56" i="19"/>
  <c r="H77" i="19"/>
  <c r="H42" i="19"/>
  <c r="H57" i="19"/>
  <c r="H69" i="19"/>
  <c r="H70" i="19"/>
  <c r="H43" i="19"/>
  <c r="H44" i="19"/>
  <c r="H45" i="19"/>
  <c r="H46" i="19"/>
  <c r="H71" i="19"/>
  <c r="H72" i="19"/>
  <c r="H59" i="19"/>
  <c r="H60" i="19"/>
  <c r="H73" i="19"/>
  <c r="H74" i="19"/>
  <c r="H75" i="19"/>
  <c r="H47" i="19"/>
  <c r="H48" i="19"/>
  <c r="H76" i="19"/>
  <c r="E83" i="19"/>
  <c r="E84" i="19"/>
  <c r="H4" i="7"/>
  <c r="I12" i="15"/>
  <c r="H12" i="15"/>
  <c r="E4" i="19"/>
  <c r="E3" i="19"/>
  <c r="D25" i="19"/>
  <c r="I18" i="19" l="1"/>
  <c r="J18" i="19"/>
  <c r="I19" i="19"/>
  <c r="J19" i="19"/>
  <c r="F43" i="19"/>
  <c r="E43" i="19"/>
  <c r="D43" i="19"/>
  <c r="F44" i="19"/>
  <c r="E44" i="19"/>
  <c r="D44" i="19"/>
  <c r="J47" i="19" l="1"/>
  <c r="I47" i="19"/>
  <c r="J48" i="19"/>
  <c r="I48" i="19"/>
  <c r="G48" i="19"/>
  <c r="F48" i="19"/>
  <c r="E48" i="19"/>
  <c r="D48" i="19"/>
  <c r="G47" i="19"/>
  <c r="F47" i="19"/>
  <c r="E47" i="19"/>
  <c r="D47" i="19"/>
  <c r="J43" i="19" l="1"/>
  <c r="I43" i="19"/>
  <c r="J44" i="19"/>
  <c r="I44" i="19"/>
  <c r="J67" i="19" l="1"/>
  <c r="I67" i="19"/>
  <c r="F67" i="19"/>
  <c r="D67" i="19"/>
  <c r="C67" i="19"/>
  <c r="J29" i="19"/>
  <c r="I29" i="19"/>
  <c r="G29" i="19"/>
  <c r="F29" i="19"/>
  <c r="E29" i="19"/>
  <c r="D29" i="19"/>
  <c r="J28" i="19"/>
  <c r="I28" i="19"/>
  <c r="G28" i="19"/>
  <c r="F28" i="19"/>
  <c r="E28" i="19"/>
  <c r="D28" i="19"/>
  <c r="J27" i="19"/>
  <c r="I27" i="19"/>
  <c r="G27" i="19"/>
  <c r="F27" i="19"/>
  <c r="E27" i="19"/>
  <c r="D27" i="19"/>
  <c r="J26" i="19"/>
  <c r="I26" i="19"/>
  <c r="G26" i="19"/>
  <c r="F26" i="19"/>
  <c r="E26" i="19"/>
  <c r="D26" i="19"/>
  <c r="J25" i="19"/>
  <c r="I25" i="19"/>
  <c r="G25" i="19"/>
  <c r="F25" i="19"/>
  <c r="E25" i="19"/>
  <c r="J24" i="19"/>
  <c r="I24" i="19"/>
  <c r="G24" i="19"/>
  <c r="F24" i="19"/>
  <c r="E24" i="19"/>
  <c r="D24" i="19"/>
  <c r="G23" i="19"/>
  <c r="F23" i="19"/>
  <c r="E23" i="19"/>
  <c r="D23" i="19"/>
  <c r="G82" i="19"/>
  <c r="F82" i="19"/>
  <c r="E82" i="19"/>
  <c r="D82" i="19"/>
  <c r="G79" i="19"/>
  <c r="F79" i="19"/>
  <c r="E79" i="19"/>
  <c r="D79" i="19"/>
  <c r="G80" i="19"/>
  <c r="F80" i="19"/>
  <c r="E80" i="19"/>
  <c r="D80" i="19"/>
  <c r="G22" i="19"/>
  <c r="F22" i="19"/>
  <c r="D22" i="19"/>
  <c r="G21" i="19"/>
  <c r="F21" i="19"/>
  <c r="E21" i="19"/>
  <c r="D21" i="19"/>
  <c r="C21" i="19"/>
  <c r="C29" i="19"/>
  <c r="C28" i="19"/>
  <c r="C27" i="19"/>
  <c r="C26" i="19"/>
  <c r="C25" i="19"/>
  <c r="C24" i="19"/>
  <c r="C23" i="19"/>
  <c r="C82" i="19"/>
  <c r="C79" i="19"/>
  <c r="C80" i="19"/>
  <c r="C22" i="19"/>
  <c r="G17" i="19"/>
  <c r="F17" i="19"/>
  <c r="E17" i="19"/>
  <c r="D17" i="19"/>
  <c r="C17" i="19"/>
  <c r="G16" i="19"/>
  <c r="F16" i="19"/>
  <c r="E16" i="19"/>
  <c r="D16" i="19"/>
  <c r="C16" i="19"/>
  <c r="G15" i="19"/>
  <c r="F15" i="19"/>
  <c r="E15" i="19"/>
  <c r="D15" i="19"/>
  <c r="C15" i="19"/>
  <c r="G14" i="19"/>
  <c r="F14" i="19"/>
  <c r="E14" i="19"/>
  <c r="D14" i="19"/>
  <c r="C14" i="19"/>
  <c r="G13" i="19"/>
  <c r="F13" i="19"/>
  <c r="E13" i="19"/>
  <c r="D13" i="19"/>
  <c r="C13" i="19"/>
  <c r="G12" i="19"/>
  <c r="F12" i="19"/>
  <c r="E12" i="19"/>
  <c r="D12" i="19"/>
  <c r="C12" i="19"/>
  <c r="G11" i="19"/>
  <c r="F11" i="19"/>
  <c r="E11" i="19"/>
  <c r="D11" i="19"/>
  <c r="C11" i="19"/>
  <c r="G10" i="19"/>
  <c r="F10" i="19"/>
  <c r="E10" i="19"/>
  <c r="D10" i="19"/>
  <c r="C10" i="19"/>
  <c r="G9" i="19"/>
  <c r="F9" i="19"/>
  <c r="E9" i="19"/>
  <c r="D9" i="19"/>
  <c r="C9" i="19"/>
  <c r="G8" i="19"/>
  <c r="F8" i="19"/>
  <c r="E8" i="19"/>
  <c r="D8" i="19"/>
  <c r="C8" i="19"/>
  <c r="G7" i="19"/>
  <c r="F7" i="19"/>
  <c r="E7" i="19"/>
  <c r="D7" i="19"/>
  <c r="C7" i="19"/>
  <c r="G6" i="19"/>
  <c r="F6" i="19"/>
  <c r="E6" i="19"/>
  <c r="D6" i="19"/>
  <c r="C6" i="19"/>
  <c r="G5" i="19"/>
  <c r="F5" i="19"/>
  <c r="E5" i="19"/>
  <c r="D5" i="19"/>
  <c r="C5" i="19"/>
  <c r="C69" i="19"/>
  <c r="D69" i="19"/>
  <c r="E69" i="19"/>
  <c r="F69" i="19"/>
  <c r="C70" i="19"/>
  <c r="D70" i="19"/>
  <c r="E70" i="19"/>
  <c r="F70" i="19"/>
  <c r="C45" i="19"/>
  <c r="E45" i="19"/>
  <c r="F45" i="19"/>
  <c r="G45" i="19"/>
  <c r="C72" i="19"/>
  <c r="D72" i="19"/>
  <c r="E72" i="19"/>
  <c r="F72" i="19"/>
  <c r="G72" i="19"/>
  <c r="C71" i="19"/>
  <c r="D71" i="19"/>
  <c r="E71" i="19"/>
  <c r="F71" i="19"/>
  <c r="C73" i="19"/>
  <c r="D73" i="19"/>
  <c r="E73" i="19"/>
  <c r="F73" i="19"/>
  <c r="G73" i="19"/>
  <c r="G33" i="19"/>
  <c r="F33" i="19"/>
  <c r="E33" i="19"/>
  <c r="C33" i="19"/>
  <c r="G84" i="19"/>
  <c r="F84" i="19"/>
  <c r="D84" i="19"/>
  <c r="C84" i="19"/>
  <c r="F83" i="19"/>
  <c r="D83" i="19"/>
  <c r="C83" i="19"/>
  <c r="F32" i="19"/>
  <c r="E32" i="19"/>
  <c r="D32" i="19"/>
  <c r="C32" i="19"/>
  <c r="J31" i="19"/>
  <c r="G31" i="19"/>
  <c r="F31" i="19"/>
  <c r="E31" i="19"/>
  <c r="D31" i="19"/>
  <c r="C31" i="19"/>
  <c r="G30" i="19"/>
  <c r="F30" i="19"/>
  <c r="E30" i="19"/>
  <c r="D30" i="19"/>
  <c r="C30" i="19"/>
  <c r="F66" i="19"/>
  <c r="E66" i="19"/>
  <c r="D66" i="19"/>
  <c r="C66" i="19"/>
  <c r="F65" i="19"/>
  <c r="E65" i="19"/>
  <c r="D65" i="19"/>
  <c r="C65" i="19"/>
  <c r="F64" i="19"/>
  <c r="E64" i="19"/>
  <c r="D64" i="19"/>
  <c r="C64" i="19"/>
  <c r="F63" i="19"/>
  <c r="E63" i="19"/>
  <c r="D63" i="19"/>
  <c r="C63" i="19"/>
  <c r="F68" i="19"/>
  <c r="E68" i="19"/>
  <c r="D68" i="19"/>
  <c r="C68" i="19"/>
  <c r="F62" i="19"/>
  <c r="E62" i="19"/>
  <c r="D62" i="19"/>
  <c r="C62" i="19"/>
  <c r="F61" i="19"/>
  <c r="E61" i="19"/>
  <c r="D61" i="19"/>
  <c r="C61" i="19"/>
  <c r="G76" i="19"/>
  <c r="F76" i="19"/>
  <c r="E76" i="19"/>
  <c r="D76" i="19"/>
  <c r="C76" i="19"/>
  <c r="G46" i="19"/>
  <c r="F46" i="19"/>
  <c r="E46" i="19"/>
  <c r="C46" i="19"/>
  <c r="G75" i="19"/>
  <c r="F75" i="19"/>
  <c r="E75" i="19"/>
  <c r="D75" i="19"/>
  <c r="C75" i="19"/>
  <c r="G74" i="19"/>
  <c r="F74" i="19"/>
  <c r="E74" i="19"/>
  <c r="D74" i="19"/>
  <c r="C74" i="19"/>
  <c r="G42" i="19"/>
  <c r="F42" i="19"/>
  <c r="E42" i="19"/>
  <c r="D42" i="19"/>
  <c r="C42" i="19"/>
  <c r="F56" i="19"/>
  <c r="E56" i="19"/>
  <c r="D56" i="19"/>
  <c r="C56" i="19"/>
  <c r="I41" i="19"/>
  <c r="G41" i="19"/>
  <c r="F41" i="19"/>
  <c r="E41" i="19"/>
  <c r="D41" i="19"/>
  <c r="C41" i="19"/>
  <c r="G40" i="19"/>
  <c r="F40" i="19"/>
  <c r="E40" i="19"/>
  <c r="D40" i="19"/>
  <c r="C40" i="19"/>
  <c r="I39" i="19"/>
  <c r="G39" i="19"/>
  <c r="F39" i="19"/>
  <c r="E39" i="19"/>
  <c r="D39" i="19"/>
  <c r="C39" i="19"/>
  <c r="G38" i="19"/>
  <c r="F38" i="19"/>
  <c r="E38" i="19"/>
  <c r="D38" i="19"/>
  <c r="C38" i="19"/>
  <c r="F54" i="19"/>
  <c r="D54" i="19"/>
  <c r="C54" i="19"/>
  <c r="G55" i="19"/>
  <c r="F55" i="19"/>
  <c r="D55" i="19"/>
  <c r="C55" i="19"/>
  <c r="I37" i="19"/>
  <c r="G37" i="19"/>
  <c r="F37" i="19"/>
  <c r="E37" i="19"/>
  <c r="D37" i="19"/>
  <c r="C37" i="19"/>
  <c r="F53" i="19"/>
  <c r="D53" i="19"/>
  <c r="C53" i="19"/>
  <c r="I36" i="19"/>
  <c r="G36" i="19"/>
  <c r="F36" i="19"/>
  <c r="E36" i="19"/>
  <c r="D36" i="19"/>
  <c r="C36" i="19"/>
  <c r="G35" i="19"/>
  <c r="F35" i="19"/>
  <c r="E35" i="19"/>
  <c r="D35" i="19"/>
  <c r="C35" i="19"/>
  <c r="G52" i="19"/>
  <c r="F52" i="19"/>
  <c r="D52" i="19"/>
  <c r="C52" i="19"/>
  <c r="G51" i="19"/>
  <c r="F51" i="19"/>
  <c r="D51" i="19"/>
  <c r="C51" i="19"/>
  <c r="F50" i="19"/>
  <c r="D50" i="19"/>
  <c r="C50" i="19"/>
  <c r="D49" i="19"/>
  <c r="C49" i="19"/>
  <c r="D57" i="19"/>
  <c r="C57" i="19"/>
  <c r="D77" i="19"/>
  <c r="C77" i="19"/>
  <c r="G34" i="19"/>
  <c r="F34" i="19"/>
  <c r="E34" i="19"/>
  <c r="D34" i="19"/>
  <c r="C34" i="19"/>
  <c r="G20" i="19"/>
  <c r="F20" i="19"/>
  <c r="E20" i="19"/>
  <c r="D20" i="19"/>
  <c r="C20" i="19"/>
  <c r="G60" i="19"/>
  <c r="F60" i="19"/>
  <c r="E60" i="19"/>
  <c r="D60" i="19"/>
  <c r="C60" i="19"/>
  <c r="G59" i="19"/>
  <c r="F59" i="19"/>
  <c r="E59" i="19"/>
  <c r="D59" i="19"/>
  <c r="C59" i="19"/>
  <c r="G19" i="19"/>
  <c r="F19" i="19"/>
  <c r="E19" i="19"/>
  <c r="D19" i="19"/>
  <c r="C19" i="19"/>
  <c r="G18" i="19"/>
  <c r="F18" i="19"/>
  <c r="E18" i="19"/>
  <c r="D18" i="19"/>
  <c r="C18" i="19"/>
  <c r="G4" i="19"/>
  <c r="D4" i="19"/>
  <c r="C4" i="19"/>
  <c r="G3" i="19"/>
  <c r="D3" i="19"/>
  <c r="C3" i="19"/>
  <c r="J23" i="19"/>
  <c r="I23" i="19"/>
  <c r="J22" i="19"/>
  <c r="I22" i="19"/>
  <c r="J21" i="19"/>
  <c r="I21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J5" i="19"/>
  <c r="I5" i="19"/>
  <c r="J73" i="19"/>
  <c r="I73" i="19"/>
  <c r="J71" i="19"/>
  <c r="I71" i="19"/>
  <c r="J72" i="19"/>
  <c r="I72" i="19"/>
  <c r="J45" i="19"/>
  <c r="I45" i="19"/>
  <c r="J70" i="19"/>
  <c r="I70" i="19"/>
  <c r="J69" i="19"/>
  <c r="I69" i="19"/>
  <c r="J33" i="19"/>
  <c r="I33" i="19"/>
  <c r="J32" i="19"/>
  <c r="I32" i="19"/>
  <c r="I31" i="19"/>
  <c r="J30" i="19"/>
  <c r="I30" i="19"/>
  <c r="J66" i="19"/>
  <c r="I66" i="19"/>
  <c r="J65" i="19"/>
  <c r="I65" i="19"/>
  <c r="J64" i="19"/>
  <c r="I64" i="19"/>
  <c r="J63" i="19"/>
  <c r="I63" i="19"/>
  <c r="J62" i="19"/>
  <c r="I62" i="19"/>
  <c r="J61" i="19"/>
  <c r="I61" i="19"/>
  <c r="J76" i="19"/>
  <c r="I76" i="19"/>
  <c r="J46" i="19"/>
  <c r="I46" i="19"/>
  <c r="J75" i="19"/>
  <c r="I75" i="19"/>
  <c r="J74" i="19"/>
  <c r="I74" i="19"/>
  <c r="J42" i="19"/>
  <c r="I42" i="19"/>
  <c r="J56" i="19"/>
  <c r="I56" i="19"/>
  <c r="J41" i="19"/>
  <c r="J40" i="19"/>
  <c r="I40" i="19"/>
  <c r="J39" i="19"/>
  <c r="J38" i="19"/>
  <c r="I38" i="19"/>
  <c r="J54" i="19"/>
  <c r="I54" i="19"/>
  <c r="J55" i="19"/>
  <c r="I55" i="19"/>
  <c r="J37" i="19"/>
  <c r="J53" i="19"/>
  <c r="I53" i="19"/>
  <c r="J36" i="19"/>
  <c r="J35" i="19"/>
  <c r="I35" i="19"/>
  <c r="J52" i="19"/>
  <c r="I52" i="19"/>
  <c r="J51" i="19"/>
  <c r="I51" i="19"/>
  <c r="J50" i="19"/>
  <c r="I50" i="19"/>
  <c r="J49" i="19"/>
  <c r="I49" i="19"/>
  <c r="J57" i="19"/>
  <c r="I57" i="19"/>
  <c r="J77" i="19"/>
  <c r="I77" i="19"/>
  <c r="J34" i="19"/>
  <c r="I34" i="19"/>
  <c r="J20" i="19"/>
  <c r="I20" i="19"/>
  <c r="J60" i="19"/>
  <c r="I60" i="19"/>
  <c r="J59" i="19"/>
  <c r="I59" i="19"/>
  <c r="F4" i="19"/>
  <c r="F3" i="19"/>
</calcChain>
</file>

<file path=xl/sharedStrings.xml><?xml version="1.0" encoding="utf-8"?>
<sst xmlns="http://schemas.openxmlformats.org/spreadsheetml/2006/main" count="733" uniqueCount="199">
  <si>
    <t>Form Name</t>
  </si>
  <si>
    <t>CD-401S</t>
  </si>
  <si>
    <t>Shareholder's Share of N.C. Income, Adjustments, and Credits</t>
  </si>
  <si>
    <t>CD-405</t>
  </si>
  <si>
    <t>Application for Corporate Income Tax Extension</t>
  </si>
  <si>
    <t>Application for Franchise Tax Extension</t>
  </si>
  <si>
    <t>CD-425</t>
  </si>
  <si>
    <t>CD-429</t>
  </si>
  <si>
    <t xml:space="preserve">Corporate Estimated Income Tax  </t>
  </si>
  <si>
    <t>Underpayment of Estimated Taxes by C-Corporations</t>
  </si>
  <si>
    <t xml:space="preserve">Amended Corporate Income Tax Payment Voucher </t>
  </si>
  <si>
    <t xml:space="preserve">Amended Franchise Tax Payment Voucher </t>
  </si>
  <si>
    <t xml:space="preserve">Corporate Income Tax Payment Voucher </t>
  </si>
  <si>
    <t xml:space="preserve">Franchise Tax Payment Voucher </t>
  </si>
  <si>
    <t>D-400</t>
  </si>
  <si>
    <t>D-400TC</t>
  </si>
  <si>
    <t>D-400V</t>
  </si>
  <si>
    <t xml:space="preserve">Individual Income Payment Voucher </t>
  </si>
  <si>
    <t>Amended Individual Income Payment Voucher</t>
  </si>
  <si>
    <t>D-403</t>
  </si>
  <si>
    <t>D-403TC</t>
  </si>
  <si>
    <t>D-407</t>
  </si>
  <si>
    <t>D-407TC</t>
  </si>
  <si>
    <t>D-410</t>
  </si>
  <si>
    <t>Application for Extension for Filing Individual Income Tax Return</t>
  </si>
  <si>
    <t>D-410P</t>
  </si>
  <si>
    <t>NC-40</t>
  </si>
  <si>
    <t>Individual Estimated Income Tax</t>
  </si>
  <si>
    <t>NC-478</t>
  </si>
  <si>
    <t>NC-478PT</t>
  </si>
  <si>
    <t>Pass-through Schedule for NC-478 Series</t>
  </si>
  <si>
    <t>NC-EDU</t>
  </si>
  <si>
    <t>NC Education Endowment Fund Contribution</t>
  </si>
  <si>
    <t>NC-NA</t>
  </si>
  <si>
    <t xml:space="preserve">Nonresident Shareholder Agreement </t>
  </si>
  <si>
    <t>Nonresident Partner Affirmation</t>
  </si>
  <si>
    <t>E-500</t>
  </si>
  <si>
    <t>Sales and Use Tax Return</t>
  </si>
  <si>
    <t>E-500F</t>
  </si>
  <si>
    <t>E-500G</t>
  </si>
  <si>
    <t xml:space="preserve">Scrap Tire Disposal Tax Return </t>
  </si>
  <si>
    <t>E-500H</t>
  </si>
  <si>
    <t xml:space="preserve">White Goods Disposal Tax Return </t>
  </si>
  <si>
    <t>E-500L</t>
  </si>
  <si>
    <t xml:space="preserve">911 Service Charge Prepaid Wireless Telecommunications Return </t>
  </si>
  <si>
    <t xml:space="preserve">Schedule of County Sales and Use Taxes </t>
  </si>
  <si>
    <t xml:space="preserve">E-588 </t>
  </si>
  <si>
    <t>Business Claim for Refund State, County, and Transit Sales and Use Taxes</t>
  </si>
  <si>
    <t>Form Number</t>
  </si>
  <si>
    <t>E-500E</t>
  </si>
  <si>
    <t xml:space="preserve">Combined General Rate Sales and Use Tax Return </t>
  </si>
  <si>
    <t xml:space="preserve">Motor Vehicle Lease and Subscription Tax Return </t>
  </si>
  <si>
    <t>E-500K</t>
  </si>
  <si>
    <t xml:space="preserve">Solid Waste Disposal Tax Return </t>
  </si>
  <si>
    <t>E-585</t>
  </si>
  <si>
    <t>E-536</t>
  </si>
  <si>
    <t>E-536R</t>
  </si>
  <si>
    <t>Schedule of County Sales and Use Taxes for Claims for Refund</t>
  </si>
  <si>
    <t>Incentive Claim for Refund State, County, and Transit Sales and Use Taxes</t>
  </si>
  <si>
    <t>E-585S</t>
  </si>
  <si>
    <t>Streamlined Sales and Use Tax Agreement Certificate of Exemption</t>
  </si>
  <si>
    <t>NC-3</t>
  </si>
  <si>
    <t>Annual Withholding Reconciliation</t>
  </si>
  <si>
    <t>Amended Annual Withholding Reconciliation</t>
  </si>
  <si>
    <t>NC-5</t>
  </si>
  <si>
    <t xml:space="preserve">Withholding Return </t>
  </si>
  <si>
    <t>NC-5P</t>
  </si>
  <si>
    <t xml:space="preserve">Withholding Payment Voucher </t>
  </si>
  <si>
    <t>NC-5PA</t>
  </si>
  <si>
    <t>NC-5PX</t>
  </si>
  <si>
    <t xml:space="preserve">Amended Withholding Payment Voucher </t>
  </si>
  <si>
    <t>NC-5Q</t>
  </si>
  <si>
    <t xml:space="preserve">Quarterly Income Tax Withholding Return </t>
  </si>
  <si>
    <t>NC-5X</t>
  </si>
  <si>
    <t>Amended Withholding Return</t>
  </si>
  <si>
    <t xml:space="preserve">NC-3X </t>
  </si>
  <si>
    <t>NC-5A</t>
  </si>
  <si>
    <t>Applied For Status - Withholding Return</t>
  </si>
  <si>
    <t xml:space="preserve">Applied For Status - Withholding Payment Voucher </t>
  </si>
  <si>
    <t>E-595E*</t>
  </si>
  <si>
    <t>NC-NPA*</t>
  </si>
  <si>
    <t>Power of Attorney and Declaration of Representative</t>
  </si>
  <si>
    <t>NC-4*</t>
  </si>
  <si>
    <t>Employee's Withholding Allowance Certificate</t>
  </si>
  <si>
    <t>CD-V Corp</t>
  </si>
  <si>
    <t>CD-V Fran</t>
  </si>
  <si>
    <t>CD-V Amd Corp</t>
  </si>
  <si>
    <t>CD-V Amd Fran</t>
  </si>
  <si>
    <t>D-400V Amd</t>
  </si>
  <si>
    <t>Application for Extension for Filing Partnership, Estate, or Trust Tax Return</t>
  </si>
  <si>
    <t>CD-419 Corp</t>
  </si>
  <si>
    <t>CD-419 Fran</t>
  </si>
  <si>
    <t>Combined Corporate Income Tax Worksheet</t>
  </si>
  <si>
    <t>NC-BR</t>
  </si>
  <si>
    <t>NC-Rehab</t>
  </si>
  <si>
    <t>Business Registration Application for Income Tax Withholding, Sales and Use Tax, and Other Taxes and Service Charge</t>
  </si>
  <si>
    <t>ACH Credit Payment Method Authorization Agreement</t>
  </si>
  <si>
    <t>ACH Debit Payment Method Authorization Agreement</t>
  </si>
  <si>
    <t xml:space="preserve">Amended Schedule </t>
  </si>
  <si>
    <t>D-400 Sch AM</t>
  </si>
  <si>
    <t>D-400 Sch PN</t>
  </si>
  <si>
    <t>D-400 Sch S</t>
  </si>
  <si>
    <t>D-422*</t>
  </si>
  <si>
    <t>D-422A*</t>
  </si>
  <si>
    <t>EFT-100C*</t>
  </si>
  <si>
    <t>EFT-100D*</t>
  </si>
  <si>
    <t>CD-405CW*</t>
  </si>
  <si>
    <t>CD-418*</t>
  </si>
  <si>
    <t>CD-429B*</t>
  </si>
  <si>
    <t>* Reproduce substitute tax form using the DOR Final</t>
  </si>
  <si>
    <t>Nonprofit and Governmental Entity Claim for Refund State, County, and Transit Sales and Use Taxes</t>
  </si>
  <si>
    <t>Nonresident Alien Employee's Withholding Allowance Certificate</t>
  </si>
  <si>
    <t>NC-4 NRA*</t>
  </si>
  <si>
    <t>NC-4P*</t>
  </si>
  <si>
    <t>D-400 Sch A</t>
  </si>
  <si>
    <t>D-400 Sch PN-1</t>
  </si>
  <si>
    <t>NC K-1 (D-403)</t>
  </si>
  <si>
    <t>NC K-1 (CD-401S)</t>
  </si>
  <si>
    <t>NC K-1 (D-407)</t>
  </si>
  <si>
    <t xml:space="preserve">Taxed Partnership Estimated Income Tax </t>
  </si>
  <si>
    <t>Net Operating Loss Worksheet</t>
  </si>
  <si>
    <t>NC-NOL*</t>
  </si>
  <si>
    <t>Taxed S Corporation Estimated Income Tax</t>
  </si>
  <si>
    <t>CD-429 PTE*</t>
  </si>
  <si>
    <t>NC-40 PTE*</t>
  </si>
  <si>
    <t>NC-PE</t>
  </si>
  <si>
    <t>NC K-1 Supplemental Schedule</t>
  </si>
  <si>
    <t>Required 
Approval Date</t>
  </si>
  <si>
    <t>Submission Approval Start Date</t>
  </si>
  <si>
    <t>Target Date for Initial Submission By or Before**</t>
  </si>
  <si>
    <t xml:space="preserve">**NCDOR's recommended date for the first submission in order to ensure a timely approval </t>
  </si>
  <si>
    <t>Approval Cycle has started for this form</t>
  </si>
  <si>
    <t>a</t>
  </si>
  <si>
    <t>SD Form</t>
  </si>
  <si>
    <t>SD Grid</t>
  </si>
  <si>
    <t>SD Spec</t>
  </si>
  <si>
    <t>Withholding Tax Forms Required Approval Dates</t>
  </si>
  <si>
    <t>Unchanged</t>
  </si>
  <si>
    <t>Common_Shared Tax Forms Required Approval Dates</t>
  </si>
  <si>
    <t>Partnership Tax Forms Required Approval Dates</t>
  </si>
  <si>
    <t>Individual Income Tax Forms Required Approval Dates</t>
  </si>
  <si>
    <t>GEN-58-R*</t>
  </si>
  <si>
    <t>Common</t>
  </si>
  <si>
    <t>Corp</t>
  </si>
  <si>
    <t>E&amp;T</t>
  </si>
  <si>
    <t>Ind</t>
  </si>
  <si>
    <t>Part</t>
  </si>
  <si>
    <t>S&amp;U</t>
  </si>
  <si>
    <t>WH</t>
  </si>
  <si>
    <t>Tax Type</t>
  </si>
  <si>
    <t xml:space="preserve">Amended Estates and Trusts Payment Voucher
</t>
  </si>
  <si>
    <t>Estates and Trusts Payment Voucher</t>
  </si>
  <si>
    <t>Amended Partnership Income Payment Voucher</t>
  </si>
  <si>
    <t>Partnership Income Payment Voucher</t>
  </si>
  <si>
    <t>Amended Estates and Trusts Payment Voucher</t>
  </si>
  <si>
    <t>D-403V*</t>
  </si>
  <si>
    <t>D-403V Amended*</t>
  </si>
  <si>
    <t>NC-429B PTE*</t>
  </si>
  <si>
    <t>Holidays</t>
  </si>
  <si>
    <t>GEN-58</t>
  </si>
  <si>
    <t xml:space="preserve"> </t>
  </si>
  <si>
    <t>Approval Cycle has started</t>
  </si>
  <si>
    <t>NC-4 EZ*</t>
  </si>
  <si>
    <t>Power of Attorney Revocation</t>
  </si>
  <si>
    <t>Withholding Allowance Certificate for Pension or Annuity Payments</t>
  </si>
  <si>
    <t xml:space="preserve">2025 Summary of Tax Credits Limited to 50% of Tax </t>
  </si>
  <si>
    <t>2025 Owner or Beneficiary’s Share of N.C. Additions and Deductions</t>
  </si>
  <si>
    <t>2025 N.C. Additions and Deductions for Pass-Through Entities, Estates, and Trusts</t>
  </si>
  <si>
    <t>2025 Historic Rehabilitation Tax Credits</t>
  </si>
  <si>
    <t>S Corporation Tax Return 2025</t>
  </si>
  <si>
    <t>C Corporation Tax Return 2025</t>
  </si>
  <si>
    <t>Cooperative or Mutual Association 2025</t>
  </si>
  <si>
    <t>2025 Corporate Tax Credit Summary</t>
  </si>
  <si>
    <t>2025 Estates and Trusts Income Tax Return</t>
  </si>
  <si>
    <t>2025 Estates and Trusts Tax Credit Summary</t>
  </si>
  <si>
    <t>2025 Beneficiary's Share of N.C. Income, Adjustments, and Credits</t>
  </si>
  <si>
    <t>Individual Income Tax Return 2025</t>
  </si>
  <si>
    <t>2025 N.C. Itemized Deduction</t>
  </si>
  <si>
    <t>2025 Part-Year Resident and Nonresident Schedule</t>
  </si>
  <si>
    <t>2025 Other Additions and Other Deductions</t>
  </si>
  <si>
    <t>2025 Supplemental Schedule</t>
  </si>
  <si>
    <t xml:space="preserve">2025 Individual Income Tax Credits </t>
  </si>
  <si>
    <t>2025 Underpayment of Estimated Tax by Individuals</t>
  </si>
  <si>
    <t>2025 Annualized Income Installment Worksheet</t>
  </si>
  <si>
    <t>2025 Partnership Tax Credit Summary</t>
  </si>
  <si>
    <t>Partnership Tax Credit Summary 2025</t>
  </si>
  <si>
    <t>2025 Partner's Share of N.C. Income, Adjustments, and Credits</t>
  </si>
  <si>
    <t>Sales and Use and Other Tax Forms Required Approval Dates</t>
  </si>
  <si>
    <t>E-500T</t>
  </si>
  <si>
    <t>Transportation Commerce Tax Return</t>
  </si>
  <si>
    <t xml:space="preserve">NC-PE </t>
  </si>
  <si>
    <t>TBD</t>
  </si>
  <si>
    <t>Fiduciary Tax Forms Required Approval Dates</t>
  </si>
  <si>
    <t>Corporate Tax Forms Required Approval Dates</t>
  </si>
  <si>
    <t>This information is subject to change based on legislation or additional analysis.  Updates will be communicated as soon as they are known.</t>
  </si>
  <si>
    <t>Underpayment of Estimated Tax by Taxed Pass-Through Entities</t>
  </si>
  <si>
    <t>D-407V*</t>
  </si>
  <si>
    <t>D-407V Amended*</t>
  </si>
  <si>
    <r>
      <t xml:space="preserve">Form Number
</t>
    </r>
    <r>
      <rPr>
        <sz val="8"/>
        <rFont val="Arial Narrow"/>
        <family val="2"/>
      </rPr>
      <t>REV 11/14/25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</si>
</sst>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mmmm\ d\,\ 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Webdings"/>
      <family val="1"/>
      <charset val="2"/>
    </font>
    <font>
      <sz val="12"/>
      <name val="Webdings"/>
      <family val="1"/>
      <charset val="2"/>
    </font>
    <font>
      <sz val="11"/>
      <color theme="1"/>
      <name val="Webdings"/>
      <family val="1"/>
      <charset val="2"/>
    </font>
    <font>
      <sz val="8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i/>
      <sz val="8"/>
      <color rgb="FFC00000"/>
      <name val="Arial Narrow"/>
      <family val="2"/>
    </font>
    <font>
      <i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horizontal="left" vertical="center"/>
    </xf>
    <xf numFmtId="0" fontId="10" fillId="0" borderId="0" xfId="0" applyFont="1"/>
    <xf numFmtId="0" fontId="1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textRotation="90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textRotation="90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textRotation="90"/>
    </xf>
    <xf numFmtId="0" fontId="2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1" fillId="4" borderId="1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6" sqref="A6"/>
    </sheetView>
  </sheetViews>
  <sheetFormatPr defaultRowHeight="14.5" x14ac:dyDescent="0.35"/>
  <sheetData>
    <row r="1" spans="1:1" x14ac:dyDescent="0.35">
      <c r="A1" s="6">
        <v>45173</v>
      </c>
    </row>
    <row r="2" spans="1:1" x14ac:dyDescent="0.35">
      <c r="A2" s="6">
        <v>45240</v>
      </c>
    </row>
    <row r="3" spans="1:1" x14ac:dyDescent="0.35">
      <c r="A3" s="6">
        <v>45252</v>
      </c>
    </row>
    <row r="4" spans="1:1" x14ac:dyDescent="0.35">
      <c r="A4" s="6">
        <v>45253</v>
      </c>
    </row>
    <row r="5" spans="1:1" x14ac:dyDescent="0.35">
      <c r="A5" s="6">
        <v>45254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tabSelected="1" zoomScaleNormal="100" workbookViewId="0">
      <pane ySplit="1" topLeftCell="A69" activePane="bottomLeft" state="frozen"/>
      <selection pane="bottomLeft" activeCell="A69" sqref="A69"/>
    </sheetView>
  </sheetViews>
  <sheetFormatPr defaultRowHeight="14.5" x14ac:dyDescent="0.35"/>
  <cols>
    <col min="1" max="1" width="12.26953125" customWidth="1"/>
    <col min="2" max="2" width="8" bestFit="1" customWidth="1"/>
    <col min="3" max="3" width="44.54296875" style="7" customWidth="1"/>
    <col min="4" max="7" width="3.54296875" bestFit="1" customWidth="1"/>
    <col min="8" max="8" width="14.1796875" style="8" customWidth="1"/>
    <col min="9" max="9" width="15.453125" style="8" customWidth="1"/>
    <col min="10" max="10" width="12" style="8" customWidth="1"/>
  </cols>
  <sheetData>
    <row r="1" spans="1:10" ht="62" x14ac:dyDescent="0.35">
      <c r="A1" s="14" t="s">
        <v>198</v>
      </c>
      <c r="B1" s="14" t="s">
        <v>149</v>
      </c>
      <c r="C1" s="15" t="s">
        <v>0</v>
      </c>
      <c r="D1" s="16" t="s">
        <v>137</v>
      </c>
      <c r="E1" s="16" t="s">
        <v>133</v>
      </c>
      <c r="F1" s="16" t="s">
        <v>134</v>
      </c>
      <c r="G1" s="16" t="s">
        <v>135</v>
      </c>
      <c r="H1" s="15" t="s">
        <v>128</v>
      </c>
      <c r="I1" s="15" t="s">
        <v>129</v>
      </c>
      <c r="J1" s="15" t="s">
        <v>127</v>
      </c>
    </row>
    <row r="2" spans="1:10" ht="16.5" customHeight="1" x14ac:dyDescent="0.35">
      <c r="A2" s="53" t="s">
        <v>194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ht="15.5" x14ac:dyDescent="0.35">
      <c r="A3" s="34" t="s">
        <v>104</v>
      </c>
      <c r="B3" s="34" t="s">
        <v>142</v>
      </c>
      <c r="C3" s="34" t="str">
        <f>VLOOKUP($A3,'Common_Shared Tax Forms'!$A:$I,2,FALSE)</f>
        <v>ACH Credit Payment Method Authorization Agreement</v>
      </c>
      <c r="D3" s="36">
        <f>VLOOKUP($A3,'Common_Shared Tax Forms'!$A:$I,3,FALSE)</f>
        <v>0</v>
      </c>
      <c r="E3" s="36">
        <f>VLOOKUP($A3,'Common_Shared Tax Forms'!$A:$I,5,FALSE)</f>
        <v>0</v>
      </c>
      <c r="F3" s="36">
        <f>VLOOKUP($A3,'Common_Shared Tax Forms'!$A:$I,5,FALSE)</f>
        <v>0</v>
      </c>
      <c r="G3" s="36" t="str">
        <f>VLOOKUP($A3,'Common_Shared Tax Forms'!$A:$I,6,FALSE)</f>
        <v>a</v>
      </c>
      <c r="H3" s="37">
        <v>45905</v>
      </c>
      <c r="I3" s="37">
        <f>IF(H3="TBD","TBD",WORKDAY(H3,15,HOLIDAYS!$A$1:$A$5))</f>
        <v>45926</v>
      </c>
      <c r="J3" s="37">
        <f>IF(H3="TBD","TBD",WORKDAY(H3,30,HOLIDAYS!$A$1:$A$5))</f>
        <v>45947</v>
      </c>
    </row>
    <row r="4" spans="1:10" ht="15.5" x14ac:dyDescent="0.35">
      <c r="A4" s="34" t="s">
        <v>105</v>
      </c>
      <c r="B4" s="34" t="s">
        <v>142</v>
      </c>
      <c r="C4" s="34" t="str">
        <f>VLOOKUP($A4,'Common_Shared Tax Forms'!$A:$I,2,FALSE)</f>
        <v>ACH Debit Payment Method Authorization Agreement</v>
      </c>
      <c r="D4" s="36" t="str">
        <f>VLOOKUP($A4,'Common_Shared Tax Forms'!$A:$I,3,FALSE)</f>
        <v>a</v>
      </c>
      <c r="E4" s="36">
        <f>VLOOKUP($A4,'Common_Shared Tax Forms'!$A:$I,5,FALSE)</f>
        <v>0</v>
      </c>
      <c r="F4" s="36">
        <f>VLOOKUP($A4,'Common_Shared Tax Forms'!$A:$I,5,FALSE)</f>
        <v>0</v>
      </c>
      <c r="G4" s="36" t="str">
        <f>VLOOKUP($A4,'Common_Shared Tax Forms'!$A:$I,6,FALSE)</f>
        <v>a</v>
      </c>
      <c r="H4" s="37">
        <v>45905</v>
      </c>
      <c r="I4" s="37">
        <f>IF(H4="TBD","TBD",WORKDAY(H4,15,HOLIDAYS!$A$1:$A$5))</f>
        <v>45926</v>
      </c>
      <c r="J4" s="37">
        <f>IF(H4="TBD","TBD",WORKDAY(H4,30,HOLIDAYS!$A$1:$A$5))</f>
        <v>45947</v>
      </c>
    </row>
    <row r="5" spans="1:10" ht="15.5" x14ac:dyDescent="0.35">
      <c r="A5" s="34" t="s">
        <v>36</v>
      </c>
      <c r="B5" s="34" t="s">
        <v>147</v>
      </c>
      <c r="C5" s="34" t="str">
        <f>VLOOKUP($A5,'Sales and Use Tax Forms'!$A:$I,2,FALSE)</f>
        <v>Sales and Use Tax Return</v>
      </c>
      <c r="D5" s="36" t="str">
        <f>VLOOKUP($A5,'Sales and Use Tax Forms'!$A:$I,3,FALSE)</f>
        <v>a</v>
      </c>
      <c r="E5" s="36" t="str">
        <f>VLOOKUP($A5,'Sales and Use Tax Forms'!$A:$I,4,FALSE)</f>
        <v>a</v>
      </c>
      <c r="F5" s="36" t="str">
        <f>VLOOKUP($A5,'Sales and Use Tax Forms'!$A:$I,5,FALSE)</f>
        <v>a</v>
      </c>
      <c r="G5" s="36" t="str">
        <f>VLOOKUP($A5,'Sales and Use Tax Forms'!$A:$I,6,FALSE)</f>
        <v>a</v>
      </c>
      <c r="H5" s="49">
        <f>VLOOKUP($A5,'Sales and Use Tax Forms'!$A:$I,7,FALSE)</f>
        <v>45905</v>
      </c>
      <c r="I5" s="49">
        <f>VLOOKUP($A5,'Sales and Use Tax Forms'!$A:$I,8,FALSE)</f>
        <v>45926</v>
      </c>
      <c r="J5" s="49">
        <f>VLOOKUP($A5,'Sales and Use Tax Forms'!$A:$I,9,FALSE)</f>
        <v>45947</v>
      </c>
    </row>
    <row r="6" spans="1:10" ht="15.5" x14ac:dyDescent="0.35">
      <c r="A6" s="34" t="s">
        <v>49</v>
      </c>
      <c r="B6" s="34" t="s">
        <v>147</v>
      </c>
      <c r="C6" s="34" t="str">
        <f>VLOOKUP($A6,'Sales and Use Tax Forms'!$A:$I,2,FALSE)</f>
        <v xml:space="preserve">Combined General Rate Sales and Use Tax Return </v>
      </c>
      <c r="D6" s="36" t="str">
        <f>VLOOKUP($A6,'Sales and Use Tax Forms'!$A:$I,3,FALSE)</f>
        <v>a</v>
      </c>
      <c r="E6" s="36" t="str">
        <f>VLOOKUP($A6,'Sales and Use Tax Forms'!$A:$I,4,FALSE)</f>
        <v>a</v>
      </c>
      <c r="F6" s="36" t="str">
        <f>VLOOKUP($A6,'Sales and Use Tax Forms'!$A:$I,5,FALSE)</f>
        <v>a</v>
      </c>
      <c r="G6" s="36" t="str">
        <f>VLOOKUP($A6,'Sales and Use Tax Forms'!$A:$I,6,FALSE)</f>
        <v>a</v>
      </c>
      <c r="H6" s="49">
        <f>VLOOKUP($A6,'Sales and Use Tax Forms'!$A:$I,7,FALSE)</f>
        <v>45905</v>
      </c>
      <c r="I6" s="49">
        <f>VLOOKUP($A6,'Sales and Use Tax Forms'!$A:$I,8,FALSE)</f>
        <v>45926</v>
      </c>
      <c r="J6" s="49">
        <f>VLOOKUP($A6,'Sales and Use Tax Forms'!$A:$I,9,FALSE)</f>
        <v>45947</v>
      </c>
    </row>
    <row r="7" spans="1:10" ht="15.5" x14ac:dyDescent="0.35">
      <c r="A7" s="34" t="s">
        <v>38</v>
      </c>
      <c r="B7" s="34" t="s">
        <v>147</v>
      </c>
      <c r="C7" s="34" t="str">
        <f>VLOOKUP($A7,'Sales and Use Tax Forms'!$A:$I,2,FALSE)</f>
        <v xml:space="preserve">Motor Vehicle Lease and Subscription Tax Return </v>
      </c>
      <c r="D7" s="36" t="str">
        <f>VLOOKUP($A7,'Sales and Use Tax Forms'!$A:$I,3,FALSE)</f>
        <v>a</v>
      </c>
      <c r="E7" s="36" t="str">
        <f>VLOOKUP($A7,'Sales and Use Tax Forms'!$A:$I,4,FALSE)</f>
        <v>a</v>
      </c>
      <c r="F7" s="36" t="str">
        <f>VLOOKUP($A7,'Sales and Use Tax Forms'!$A:$I,5,FALSE)</f>
        <v>a</v>
      </c>
      <c r="G7" s="36" t="str">
        <f>VLOOKUP($A7,'Sales and Use Tax Forms'!$A:$I,6,FALSE)</f>
        <v>a</v>
      </c>
      <c r="H7" s="49">
        <f>VLOOKUP($A7,'Sales and Use Tax Forms'!$A:$I,7,FALSE)</f>
        <v>45905</v>
      </c>
      <c r="I7" s="49">
        <f>VLOOKUP($A7,'Sales and Use Tax Forms'!$A:$I,8,FALSE)</f>
        <v>45926</v>
      </c>
      <c r="J7" s="49">
        <f>VLOOKUP($A7,'Sales and Use Tax Forms'!$A:$I,9,FALSE)</f>
        <v>45947</v>
      </c>
    </row>
    <row r="8" spans="1:10" ht="15.5" x14ac:dyDescent="0.35">
      <c r="A8" s="34" t="s">
        <v>39</v>
      </c>
      <c r="B8" s="34" t="s">
        <v>147</v>
      </c>
      <c r="C8" s="34" t="str">
        <f>VLOOKUP($A8,'Sales and Use Tax Forms'!$A:$I,2,FALSE)</f>
        <v xml:space="preserve">Scrap Tire Disposal Tax Return </v>
      </c>
      <c r="D8" s="36" t="str">
        <f>VLOOKUP($A8,'Sales and Use Tax Forms'!$A:$I,3,FALSE)</f>
        <v>a</v>
      </c>
      <c r="E8" s="36" t="str">
        <f>VLOOKUP($A8,'Sales and Use Tax Forms'!$A:$I,4,FALSE)</f>
        <v>a</v>
      </c>
      <c r="F8" s="36" t="str">
        <f>VLOOKUP($A8,'Sales and Use Tax Forms'!$A:$I,5,FALSE)</f>
        <v>a</v>
      </c>
      <c r="G8" s="36" t="str">
        <f>VLOOKUP($A8,'Sales and Use Tax Forms'!$A:$I,6,FALSE)</f>
        <v>a</v>
      </c>
      <c r="H8" s="49">
        <f>VLOOKUP($A8,'Sales and Use Tax Forms'!$A:$I,7,FALSE)</f>
        <v>45905</v>
      </c>
      <c r="I8" s="49">
        <f>VLOOKUP($A8,'Sales and Use Tax Forms'!$A:$I,8,FALSE)</f>
        <v>45926</v>
      </c>
      <c r="J8" s="49">
        <f>VLOOKUP($A8,'Sales and Use Tax Forms'!$A:$I,9,FALSE)</f>
        <v>45947</v>
      </c>
    </row>
    <row r="9" spans="1:10" ht="15.5" x14ac:dyDescent="0.35">
      <c r="A9" s="34" t="s">
        <v>41</v>
      </c>
      <c r="B9" s="34" t="s">
        <v>147</v>
      </c>
      <c r="C9" s="34" t="str">
        <f>VLOOKUP($A9,'Sales and Use Tax Forms'!$A:$I,2,FALSE)</f>
        <v xml:space="preserve">White Goods Disposal Tax Return </v>
      </c>
      <c r="D9" s="36" t="str">
        <f>VLOOKUP($A9,'Sales and Use Tax Forms'!$A:$I,3,FALSE)</f>
        <v>a</v>
      </c>
      <c r="E9" s="36" t="str">
        <f>VLOOKUP($A9,'Sales and Use Tax Forms'!$A:$I,4,FALSE)</f>
        <v>a</v>
      </c>
      <c r="F9" s="36" t="str">
        <f>VLOOKUP($A9,'Sales and Use Tax Forms'!$A:$I,5,FALSE)</f>
        <v>a</v>
      </c>
      <c r="G9" s="36" t="str">
        <f>VLOOKUP($A9,'Sales and Use Tax Forms'!$A:$I,6,FALSE)</f>
        <v>a</v>
      </c>
      <c r="H9" s="49">
        <f>VLOOKUP($A9,'Sales and Use Tax Forms'!$A:$I,7,FALSE)</f>
        <v>45905</v>
      </c>
      <c r="I9" s="49">
        <f>VLOOKUP($A9,'Sales and Use Tax Forms'!$A:$I,8,FALSE)</f>
        <v>45926</v>
      </c>
      <c r="J9" s="49">
        <f>VLOOKUP($A9,'Sales and Use Tax Forms'!$A:$I,9,FALSE)</f>
        <v>45947</v>
      </c>
    </row>
    <row r="10" spans="1:10" ht="15.5" x14ac:dyDescent="0.35">
      <c r="A10" s="34" t="s">
        <v>52</v>
      </c>
      <c r="B10" s="34" t="s">
        <v>147</v>
      </c>
      <c r="C10" s="34" t="str">
        <f>VLOOKUP($A10,'Sales and Use Tax Forms'!$A:$I,2,FALSE)</f>
        <v xml:space="preserve">Solid Waste Disposal Tax Return </v>
      </c>
      <c r="D10" s="36" t="str">
        <f>VLOOKUP($A10,'Sales and Use Tax Forms'!$A:$I,3,FALSE)</f>
        <v>a</v>
      </c>
      <c r="E10" s="36" t="str">
        <f>VLOOKUP($A10,'Sales and Use Tax Forms'!$A:$I,4,FALSE)</f>
        <v>a</v>
      </c>
      <c r="F10" s="36" t="str">
        <f>VLOOKUP($A10,'Sales and Use Tax Forms'!$A:$I,5,FALSE)</f>
        <v>a</v>
      </c>
      <c r="G10" s="36" t="str">
        <f>VLOOKUP($A10,'Sales and Use Tax Forms'!$A:$I,6,FALSE)</f>
        <v>a</v>
      </c>
      <c r="H10" s="49">
        <f>VLOOKUP($A10,'Sales and Use Tax Forms'!$A:$I,7,FALSE)</f>
        <v>45905</v>
      </c>
      <c r="I10" s="49">
        <f>VLOOKUP($A10,'Sales and Use Tax Forms'!$A:$I,8,FALSE)</f>
        <v>45926</v>
      </c>
      <c r="J10" s="49">
        <f>VLOOKUP($A10,'Sales and Use Tax Forms'!$A:$I,9,FALSE)</f>
        <v>45947</v>
      </c>
    </row>
    <row r="11" spans="1:10" ht="15.5" x14ac:dyDescent="0.35">
      <c r="A11" s="34" t="s">
        <v>43</v>
      </c>
      <c r="B11" s="34" t="s">
        <v>147</v>
      </c>
      <c r="C11" s="34" t="str">
        <f>VLOOKUP($A11,'Sales and Use Tax Forms'!$A:$I,2,FALSE)</f>
        <v xml:space="preserve">911 Service Charge Prepaid Wireless Telecommunications Return </v>
      </c>
      <c r="D11" s="36" t="str">
        <f>VLOOKUP($A11,'Sales and Use Tax Forms'!$A:$I,3,FALSE)</f>
        <v>a</v>
      </c>
      <c r="E11" s="36" t="str">
        <f>VLOOKUP($A11,'Sales and Use Tax Forms'!$A:$I,4,FALSE)</f>
        <v>a</v>
      </c>
      <c r="F11" s="36" t="str">
        <f>VLOOKUP($A11,'Sales and Use Tax Forms'!$A:$I,5,FALSE)</f>
        <v>a</v>
      </c>
      <c r="G11" s="36" t="str">
        <f>VLOOKUP($A11,'Sales and Use Tax Forms'!$A:$I,6,FALSE)</f>
        <v>a</v>
      </c>
      <c r="H11" s="49">
        <f>VLOOKUP($A11,'Sales and Use Tax Forms'!$A:$I,7,FALSE)</f>
        <v>45905</v>
      </c>
      <c r="I11" s="49">
        <f>VLOOKUP($A11,'Sales and Use Tax Forms'!$A:$I,8,FALSE)</f>
        <v>45926</v>
      </c>
      <c r="J11" s="49">
        <f>VLOOKUP($A11,'Sales and Use Tax Forms'!$A:$I,9,FALSE)</f>
        <v>45947</v>
      </c>
    </row>
    <row r="12" spans="1:10" ht="15.5" x14ac:dyDescent="0.35">
      <c r="A12" s="34" t="s">
        <v>55</v>
      </c>
      <c r="B12" s="34" t="s">
        <v>147</v>
      </c>
      <c r="C12" s="34" t="str">
        <f>VLOOKUP($A12,'Sales and Use Tax Forms'!$A:$I,2,FALSE)</f>
        <v xml:space="preserve">Schedule of County Sales and Use Taxes </v>
      </c>
      <c r="D12" s="36" t="str">
        <f>VLOOKUP($A12,'Sales and Use Tax Forms'!$A:$I,3,FALSE)</f>
        <v>a</v>
      </c>
      <c r="E12" s="36" t="str">
        <f>VLOOKUP($A12,'Sales and Use Tax Forms'!$A:$I,4,FALSE)</f>
        <v>a</v>
      </c>
      <c r="F12" s="36" t="str">
        <f>VLOOKUP($A12,'Sales and Use Tax Forms'!$A:$I,5,FALSE)</f>
        <v>a</v>
      </c>
      <c r="G12" s="36" t="str">
        <f>VLOOKUP($A12,'Sales and Use Tax Forms'!$A:$I,6,FALSE)</f>
        <v>a</v>
      </c>
      <c r="H12" s="49">
        <f>VLOOKUP($A12,'Sales and Use Tax Forms'!$A:$I,7,FALSE)</f>
        <v>45905</v>
      </c>
      <c r="I12" s="49">
        <f>VLOOKUP($A12,'Sales and Use Tax Forms'!$A:$I,8,FALSE)</f>
        <v>45926</v>
      </c>
      <c r="J12" s="49">
        <f>VLOOKUP($A12,'Sales and Use Tax Forms'!$A:$I,9,FALSE)</f>
        <v>45947</v>
      </c>
    </row>
    <row r="13" spans="1:10" ht="15.5" x14ac:dyDescent="0.35">
      <c r="A13" s="34" t="s">
        <v>56</v>
      </c>
      <c r="B13" s="34" t="s">
        <v>147</v>
      </c>
      <c r="C13" s="34" t="str">
        <f>VLOOKUP($A13,'Sales and Use Tax Forms'!$A:$I,2,FALSE)</f>
        <v>Schedule of County Sales and Use Taxes for Claims for Refund</v>
      </c>
      <c r="D13" s="36" t="str">
        <f>VLOOKUP($A13,'Sales and Use Tax Forms'!$A:$I,3,FALSE)</f>
        <v>a</v>
      </c>
      <c r="E13" s="36" t="str">
        <f>VLOOKUP($A13,'Sales and Use Tax Forms'!$A:$I,4,FALSE)</f>
        <v>a</v>
      </c>
      <c r="F13" s="36" t="str">
        <f>VLOOKUP($A13,'Sales and Use Tax Forms'!$A:$I,5,FALSE)</f>
        <v>a</v>
      </c>
      <c r="G13" s="36" t="str">
        <f>VLOOKUP($A13,'Sales and Use Tax Forms'!$A:$I,6,FALSE)</f>
        <v>a</v>
      </c>
      <c r="H13" s="49">
        <f>VLOOKUP($A13,'Sales and Use Tax Forms'!$A:$I,7,FALSE)</f>
        <v>45905</v>
      </c>
      <c r="I13" s="49">
        <f>VLOOKUP($A13,'Sales and Use Tax Forms'!$A:$I,8,FALSE)</f>
        <v>45926</v>
      </c>
      <c r="J13" s="49">
        <f>VLOOKUP($A13,'Sales and Use Tax Forms'!$A:$I,9,FALSE)</f>
        <v>45947</v>
      </c>
    </row>
    <row r="14" spans="1:10" ht="15.5" x14ac:dyDescent="0.35">
      <c r="A14" s="34" t="s">
        <v>54</v>
      </c>
      <c r="B14" s="34" t="s">
        <v>147</v>
      </c>
      <c r="C14" s="34" t="str">
        <f>VLOOKUP($A14,'Sales and Use Tax Forms'!$A:$I,2,FALSE)</f>
        <v>Nonprofit and Governmental Entity Claim for Refund State, County, and Transit Sales and Use Taxes</v>
      </c>
      <c r="D14" s="36" t="str">
        <f>VLOOKUP($A14,'Sales and Use Tax Forms'!$A:$I,3,FALSE)</f>
        <v>a</v>
      </c>
      <c r="E14" s="36" t="str">
        <f>VLOOKUP($A14,'Sales and Use Tax Forms'!$A:$I,4,FALSE)</f>
        <v>a</v>
      </c>
      <c r="F14" s="36" t="str">
        <f>VLOOKUP($A14,'Sales and Use Tax Forms'!$A:$I,5,FALSE)</f>
        <v>a</v>
      </c>
      <c r="G14" s="36" t="str">
        <f>VLOOKUP($A14,'Sales and Use Tax Forms'!$A:$I,6,FALSE)</f>
        <v>a</v>
      </c>
      <c r="H14" s="49">
        <f>VLOOKUP($A14,'Sales and Use Tax Forms'!$A:$I,7,FALSE)</f>
        <v>45905</v>
      </c>
      <c r="I14" s="49">
        <f>VLOOKUP($A14,'Sales and Use Tax Forms'!$A:$I,8,FALSE)</f>
        <v>45926</v>
      </c>
      <c r="J14" s="49">
        <f>VLOOKUP($A14,'Sales and Use Tax Forms'!$A:$I,9,FALSE)</f>
        <v>45947</v>
      </c>
    </row>
    <row r="15" spans="1:10" ht="15.5" x14ac:dyDescent="0.35">
      <c r="A15" s="34" t="s">
        <v>59</v>
      </c>
      <c r="B15" s="34" t="s">
        <v>147</v>
      </c>
      <c r="C15" s="34" t="str">
        <f>VLOOKUP($A15,'Sales and Use Tax Forms'!$A:$I,2,FALSE)</f>
        <v>Incentive Claim for Refund State, County, and Transit Sales and Use Taxes</v>
      </c>
      <c r="D15" s="36" t="str">
        <f>VLOOKUP($A15,'Sales and Use Tax Forms'!$A:$I,3,FALSE)</f>
        <v>a</v>
      </c>
      <c r="E15" s="36" t="str">
        <f>VLOOKUP($A15,'Sales and Use Tax Forms'!$A:$I,4,FALSE)</f>
        <v>a</v>
      </c>
      <c r="F15" s="36" t="str">
        <f>VLOOKUP($A15,'Sales and Use Tax Forms'!$A:$I,5,FALSE)</f>
        <v>a</v>
      </c>
      <c r="G15" s="36" t="str">
        <f>VLOOKUP($A15,'Sales and Use Tax Forms'!$A:$I,6,FALSE)</f>
        <v>a</v>
      </c>
      <c r="H15" s="49">
        <f>VLOOKUP($A15,'Sales and Use Tax Forms'!$A:$I,7,FALSE)</f>
        <v>45905</v>
      </c>
      <c r="I15" s="49">
        <f>VLOOKUP($A15,'Sales and Use Tax Forms'!$A:$I,8,FALSE)</f>
        <v>45926</v>
      </c>
      <c r="J15" s="49">
        <f>VLOOKUP($A15,'Sales and Use Tax Forms'!$A:$I,9,FALSE)</f>
        <v>45947</v>
      </c>
    </row>
    <row r="16" spans="1:10" ht="15.5" x14ac:dyDescent="0.35">
      <c r="A16" s="34" t="s">
        <v>46</v>
      </c>
      <c r="B16" s="34" t="s">
        <v>147</v>
      </c>
      <c r="C16" s="34" t="str">
        <f>VLOOKUP($A16,'Sales and Use Tax Forms'!$A:$I,2,FALSE)</f>
        <v>Business Claim for Refund State, County, and Transit Sales and Use Taxes</v>
      </c>
      <c r="D16" s="36" t="str">
        <f>VLOOKUP($A16,'Sales and Use Tax Forms'!$A:$I,3,FALSE)</f>
        <v>a</v>
      </c>
      <c r="E16" s="36" t="str">
        <f>VLOOKUP($A16,'Sales and Use Tax Forms'!$A:$I,4,FALSE)</f>
        <v>a</v>
      </c>
      <c r="F16" s="36" t="str">
        <f>VLOOKUP($A16,'Sales and Use Tax Forms'!$A:$I,5,FALSE)</f>
        <v>a</v>
      </c>
      <c r="G16" s="36" t="str">
        <f>VLOOKUP($A16,'Sales and Use Tax Forms'!$A:$I,6,FALSE)</f>
        <v>a</v>
      </c>
      <c r="H16" s="49">
        <f>VLOOKUP($A16,'Sales and Use Tax Forms'!$A:$I,7,FALSE)</f>
        <v>45905</v>
      </c>
      <c r="I16" s="49">
        <f>VLOOKUP($A16,'Sales and Use Tax Forms'!$A:$I,8,FALSE)</f>
        <v>45926</v>
      </c>
      <c r="J16" s="49">
        <f>VLOOKUP($A16,'Sales and Use Tax Forms'!$A:$I,9,FALSE)</f>
        <v>45947</v>
      </c>
    </row>
    <row r="17" spans="1:16" ht="15.5" x14ac:dyDescent="0.35">
      <c r="A17" s="34" t="s">
        <v>79</v>
      </c>
      <c r="B17" s="34" t="s">
        <v>147</v>
      </c>
      <c r="C17" s="34" t="str">
        <f>VLOOKUP($A17,'Sales and Use Tax Forms'!$A:$I,2,FALSE)</f>
        <v>Streamlined Sales and Use Tax Agreement Certificate of Exemption</v>
      </c>
      <c r="D17" s="36" t="str">
        <f>VLOOKUP($A17,'Sales and Use Tax Forms'!$A:$I,3,FALSE)</f>
        <v>a</v>
      </c>
      <c r="E17" s="36">
        <f>VLOOKUP($A17,'Sales and Use Tax Forms'!$A:$I,4,FALSE)</f>
        <v>0</v>
      </c>
      <c r="F17" s="36">
        <f>VLOOKUP($A17,'Sales and Use Tax Forms'!$A:$I,5,FALSE)</f>
        <v>0</v>
      </c>
      <c r="G17" s="36" t="str">
        <f>VLOOKUP($A17,'Sales and Use Tax Forms'!$A:$I,6,FALSE)</f>
        <v>a</v>
      </c>
      <c r="H17" s="49">
        <f>VLOOKUP($A17,'Sales and Use Tax Forms'!$A:$I,7,FALSE)</f>
        <v>45905</v>
      </c>
      <c r="I17" s="49">
        <f>VLOOKUP($A17,'Sales and Use Tax Forms'!$A:$I,8,FALSE)</f>
        <v>45926</v>
      </c>
      <c r="J17" s="49">
        <f>VLOOKUP($A17,'Sales and Use Tax Forms'!$A:$I,9,FALSE)</f>
        <v>45947</v>
      </c>
    </row>
    <row r="18" spans="1:16" ht="15.5" x14ac:dyDescent="0.35">
      <c r="A18" s="34" t="s">
        <v>159</v>
      </c>
      <c r="B18" s="34" t="s">
        <v>142</v>
      </c>
      <c r="C18" s="34" t="str">
        <f>VLOOKUP($A18,'Common_Shared Tax Forms'!$A:$I,2,FALSE)</f>
        <v>Power of Attorney and Declaration of Representative</v>
      </c>
      <c r="D18" s="36" t="str">
        <f>VLOOKUP($A18,'Common_Shared Tax Forms'!$A:$I,3,FALSE)</f>
        <v>a</v>
      </c>
      <c r="E18" s="36" t="str">
        <f>VLOOKUP($A18,'Common_Shared Tax Forms'!$A:$I,4,FALSE)</f>
        <v>a</v>
      </c>
      <c r="F18" s="36" t="str">
        <f>VLOOKUP($A18,'Common_Shared Tax Forms'!$A:$I,5,FALSE)</f>
        <v>a</v>
      </c>
      <c r="G18" s="36" t="str">
        <f>VLOOKUP($A18,'Common_Shared Tax Forms'!$A:$I,6,FALSE)</f>
        <v>a</v>
      </c>
      <c r="H18" s="49">
        <f>VLOOKUP($A18,'Common_Shared Tax Forms'!$A:$I,7,FALSE)</f>
        <v>45961</v>
      </c>
      <c r="I18" s="49">
        <f>VLOOKUP($A18,'Common_Shared Tax Forms'!$A:$I,8,FALSE)</f>
        <v>45985</v>
      </c>
      <c r="J18" s="49">
        <f>VLOOKUP($A18,'Common_Shared Tax Forms'!$A:$I,9,FALSE)</f>
        <v>46008</v>
      </c>
    </row>
    <row r="19" spans="1:16" ht="15.5" x14ac:dyDescent="0.35">
      <c r="A19" s="34" t="s">
        <v>141</v>
      </c>
      <c r="B19" s="34" t="s">
        <v>142</v>
      </c>
      <c r="C19" s="34" t="str">
        <f>VLOOKUP($A19,'Common_Shared Tax Forms'!$A:$I,2,FALSE)</f>
        <v>Power of Attorney Revocation</v>
      </c>
      <c r="D19" s="36" t="str">
        <f>VLOOKUP($A19,'Common_Shared Tax Forms'!$A:$I,3,FALSE)</f>
        <v>a</v>
      </c>
      <c r="E19" s="36">
        <f>VLOOKUP($A19,'Common_Shared Tax Forms'!$A:$I,4,FALSE)</f>
        <v>0</v>
      </c>
      <c r="F19" s="36">
        <f>VLOOKUP($A19,'Common_Shared Tax Forms'!$A:$I,5,FALSE)</f>
        <v>0</v>
      </c>
      <c r="G19" s="36" t="str">
        <f>VLOOKUP($A19,'Common_Shared Tax Forms'!$A:$I,6,FALSE)</f>
        <v>a</v>
      </c>
      <c r="H19" s="49">
        <f>VLOOKUP($A19,'Common_Shared Tax Forms'!$A:$I,7,FALSE)</f>
        <v>45961</v>
      </c>
      <c r="I19" s="49">
        <f>VLOOKUP($A19,'Common_Shared Tax Forms'!$A:$I,8,FALSE)</f>
        <v>45985</v>
      </c>
      <c r="J19" s="49">
        <f>VLOOKUP($A19,'Common_Shared Tax Forms'!$A:$I,9,FALSE)</f>
        <v>46008</v>
      </c>
    </row>
    <row r="20" spans="1:16" ht="15.5" x14ac:dyDescent="0.35">
      <c r="A20" s="34" t="s">
        <v>93</v>
      </c>
      <c r="B20" s="34" t="s">
        <v>142</v>
      </c>
      <c r="C20" s="34" t="str">
        <f>VLOOKUP($A20,'Common_Shared Tax Forms'!$A:$I,2,FALSE)</f>
        <v>Business Registration Application for Income Tax Withholding, Sales and Use Tax, and Other Taxes and Service Charge</v>
      </c>
      <c r="D20" s="36" t="str">
        <f>VLOOKUP($A20,'Common_Shared Tax Forms'!$A:$I,3,FALSE)</f>
        <v>a</v>
      </c>
      <c r="E20" s="36" t="str">
        <f>VLOOKUP($A20,'Common_Shared Tax Forms'!$A:$I,4,FALSE)</f>
        <v>a</v>
      </c>
      <c r="F20" s="36" t="str">
        <f>VLOOKUP($A20,'Common_Shared Tax Forms'!$A:$I,5,FALSE)</f>
        <v>a</v>
      </c>
      <c r="G20" s="36" t="str">
        <f>VLOOKUP($A20,'Common_Shared Tax Forms'!$A:$I,6,FALSE)</f>
        <v>a</v>
      </c>
      <c r="H20" s="49">
        <f>VLOOKUP($A20,'Common_Shared Tax Forms'!$A:$I,7,FALSE)</f>
        <v>45905</v>
      </c>
      <c r="I20" s="49">
        <f>VLOOKUP($A20,'Common_Shared Tax Forms'!$A:$I,8,FALSE)</f>
        <v>45926</v>
      </c>
      <c r="J20" s="49">
        <f>VLOOKUP($A20,'Common_Shared Tax Forms'!$A:$I,9,FALSE)</f>
        <v>45947</v>
      </c>
    </row>
    <row r="21" spans="1:16" ht="15.5" x14ac:dyDescent="0.35">
      <c r="A21" s="34" t="s">
        <v>61</v>
      </c>
      <c r="B21" s="34" t="s">
        <v>148</v>
      </c>
      <c r="C21" s="34" t="str">
        <f>VLOOKUP($A21,'Withholding Tax Forms '!$A:$I,2,FALSE)</f>
        <v>Annual Withholding Reconciliation</v>
      </c>
      <c r="D21" s="36" t="str">
        <f>VLOOKUP($A21,'Withholding Tax Forms '!$A:$I,3,FALSE)</f>
        <v>a</v>
      </c>
      <c r="E21" s="36" t="str">
        <f>VLOOKUP($A21,'Withholding Tax Forms '!$A:$I,4,FALSE)</f>
        <v>a</v>
      </c>
      <c r="F21" s="36" t="str">
        <f>VLOOKUP($A21,'Withholding Tax Forms '!$A:$I,5,FALSE)</f>
        <v>a</v>
      </c>
      <c r="G21" s="36" t="str">
        <f>VLOOKUP($A21,'Withholding Tax Forms '!$A:$I,6,FALSE)</f>
        <v>a</v>
      </c>
      <c r="H21" s="49">
        <f>VLOOKUP($A21,'Withholding Tax Forms '!$A:$I,7,FALSE)</f>
        <v>45905</v>
      </c>
      <c r="I21" s="49">
        <f>VLOOKUP($A21,'Withholding Tax Forms '!$A:$I,8,FALSE)</f>
        <v>45926</v>
      </c>
      <c r="J21" s="49">
        <f>VLOOKUP($A21,'Withholding Tax Forms '!$A:$I,9,FALSE)</f>
        <v>45947</v>
      </c>
    </row>
    <row r="22" spans="1:16" ht="15.5" x14ac:dyDescent="0.35">
      <c r="A22" s="34" t="s">
        <v>75</v>
      </c>
      <c r="B22" s="34" t="s">
        <v>148</v>
      </c>
      <c r="C22" s="34" t="str">
        <f>VLOOKUP($A22,'Withholding Tax Forms '!$A:$I,2,FALSE)</f>
        <v>Amended Annual Withholding Reconciliation</v>
      </c>
      <c r="D22" s="36" t="str">
        <f>VLOOKUP($A22,'Withholding Tax Forms '!$A:$I,3,FALSE)</f>
        <v>a</v>
      </c>
      <c r="E22" s="36" t="s">
        <v>132</v>
      </c>
      <c r="F22" s="36" t="str">
        <f>VLOOKUP($A22,'Withholding Tax Forms '!$A:$I,5,FALSE)</f>
        <v>a</v>
      </c>
      <c r="G22" s="36" t="str">
        <f>VLOOKUP($A22,'Withholding Tax Forms '!$A:$I,6,FALSE)</f>
        <v>a</v>
      </c>
      <c r="H22" s="49">
        <f>VLOOKUP($A22,'Withholding Tax Forms '!$A:$I,7,FALSE)</f>
        <v>45905</v>
      </c>
      <c r="I22" s="49">
        <f>VLOOKUP($A22,'Withholding Tax Forms '!$A:$I,8,FALSE)</f>
        <v>45926</v>
      </c>
      <c r="J22" s="49">
        <f>VLOOKUP($A22,'Withholding Tax Forms '!$A:$I,9,FALSE)</f>
        <v>45947</v>
      </c>
    </row>
    <row r="23" spans="1:16" ht="15.5" x14ac:dyDescent="0.35">
      <c r="A23" s="34" t="s">
        <v>64</v>
      </c>
      <c r="B23" s="34" t="s">
        <v>148</v>
      </c>
      <c r="C23" s="34" t="str">
        <f>VLOOKUP($A23,'Withholding Tax Forms '!$A:$I,2,FALSE)</f>
        <v xml:space="preserve">Withholding Return </v>
      </c>
      <c r="D23" s="36">
        <f>VLOOKUP($A23,'Withholding Tax Forms '!$A:$I,3,FALSE)</f>
        <v>0</v>
      </c>
      <c r="E23" s="36" t="str">
        <f>VLOOKUP($A23,'Withholding Tax Forms '!$A:$I,4,FALSE)</f>
        <v>a</v>
      </c>
      <c r="F23" s="36" t="str">
        <f>VLOOKUP($A23,'Withholding Tax Forms '!$A:$I,5,FALSE)</f>
        <v>a</v>
      </c>
      <c r="G23" s="36" t="str">
        <f>VLOOKUP($A23,'Withholding Tax Forms '!$A:$I,6,FALSE)</f>
        <v>a</v>
      </c>
      <c r="H23" s="49">
        <f>VLOOKUP($A23,'Withholding Tax Forms '!$A:$I,7,FALSE)</f>
        <v>45905</v>
      </c>
      <c r="I23" s="49">
        <f>VLOOKUP($A23,'Withholding Tax Forms '!$A:$I,8,FALSE)</f>
        <v>45926</v>
      </c>
      <c r="J23" s="49">
        <f>VLOOKUP($A23,'Withholding Tax Forms '!$A:$I,9,FALSE)</f>
        <v>45947</v>
      </c>
    </row>
    <row r="24" spans="1:16" ht="15.5" x14ac:dyDescent="0.35">
      <c r="A24" s="34" t="s">
        <v>76</v>
      </c>
      <c r="B24" s="34" t="s">
        <v>148</v>
      </c>
      <c r="C24" s="34" t="str">
        <f>VLOOKUP($A24,'Withholding Tax Forms '!$A:$I,2,FALSE)</f>
        <v>Applied For Status - Withholding Return</v>
      </c>
      <c r="D24" s="36" t="str">
        <f>VLOOKUP($A24,'Withholding Tax Forms '!$A:$I,3,FALSE)</f>
        <v>a</v>
      </c>
      <c r="E24" s="36" t="str">
        <f>VLOOKUP($A24,'Withholding Tax Forms '!$A:$I,4,FALSE)</f>
        <v>a</v>
      </c>
      <c r="F24" s="36" t="str">
        <f>VLOOKUP($A24,'Withholding Tax Forms '!$A:$I,5,FALSE)</f>
        <v>a</v>
      </c>
      <c r="G24" s="36" t="str">
        <f>VLOOKUP($A24,'Withholding Tax Forms '!$A:$I,6,FALSE)</f>
        <v>a</v>
      </c>
      <c r="H24" s="49">
        <f>VLOOKUP($A24,'Withholding Tax Forms '!$A:$I,7,FALSE)</f>
        <v>45905</v>
      </c>
      <c r="I24" s="49">
        <f>VLOOKUP($A24,'Withholding Tax Forms '!$A:$I,8,FALSE)</f>
        <v>45926</v>
      </c>
      <c r="J24" s="49">
        <f>VLOOKUP($A24,'Withholding Tax Forms '!$A:$I,9,FALSE)</f>
        <v>45947</v>
      </c>
      <c r="P24" s="9"/>
    </row>
    <row r="25" spans="1:16" ht="15.5" x14ac:dyDescent="0.35">
      <c r="A25" s="34" t="s">
        <v>66</v>
      </c>
      <c r="B25" s="34" t="s">
        <v>148</v>
      </c>
      <c r="C25" s="34" t="str">
        <f>VLOOKUP($A25,'Withholding Tax Forms '!$A:$I,2,FALSE)</f>
        <v xml:space="preserve">Withholding Payment Voucher </v>
      </c>
      <c r="D25" s="36" t="str">
        <f>VLOOKUP($A25,'Withholding Tax Forms '!$A:$I,3,FALSE)</f>
        <v xml:space="preserve"> </v>
      </c>
      <c r="E25" s="36" t="str">
        <f>VLOOKUP($A25,'Withholding Tax Forms '!$A:$I,4,FALSE)</f>
        <v>a</v>
      </c>
      <c r="F25" s="36" t="str">
        <f>VLOOKUP($A25,'Withholding Tax Forms '!$A:$I,5,FALSE)</f>
        <v>a</v>
      </c>
      <c r="G25" s="36" t="str">
        <f>VLOOKUP($A25,'Withholding Tax Forms '!$A:$I,6,FALSE)</f>
        <v>a</v>
      </c>
      <c r="H25" s="49">
        <f>VLOOKUP($A25,'Withholding Tax Forms '!$A:$I,7,FALSE)</f>
        <v>45905</v>
      </c>
      <c r="I25" s="49">
        <f>VLOOKUP($A25,'Withholding Tax Forms '!$A:$I,8,FALSE)</f>
        <v>45926</v>
      </c>
      <c r="J25" s="49">
        <f>VLOOKUP($A25,'Withholding Tax Forms '!$A:$I,9,FALSE)</f>
        <v>45947</v>
      </c>
    </row>
    <row r="26" spans="1:16" ht="15.5" x14ac:dyDescent="0.35">
      <c r="A26" s="34" t="s">
        <v>68</v>
      </c>
      <c r="B26" s="34" t="s">
        <v>148</v>
      </c>
      <c r="C26" s="34" t="str">
        <f>VLOOKUP($A26,'Withholding Tax Forms '!$A:$I,2,FALSE)</f>
        <v xml:space="preserve">Applied For Status - Withholding Payment Voucher </v>
      </c>
      <c r="D26" s="36" t="str">
        <f>VLOOKUP($A26,'Withholding Tax Forms '!$A:$I,3,FALSE)</f>
        <v>a</v>
      </c>
      <c r="E26" s="36" t="str">
        <f>VLOOKUP($A26,'Withholding Tax Forms '!$A:$I,4,FALSE)</f>
        <v>a</v>
      </c>
      <c r="F26" s="36" t="str">
        <f>VLOOKUP($A26,'Withholding Tax Forms '!$A:$I,5,FALSE)</f>
        <v>a</v>
      </c>
      <c r="G26" s="36" t="str">
        <f>VLOOKUP($A26,'Withholding Tax Forms '!$A:$I,6,FALSE)</f>
        <v>a</v>
      </c>
      <c r="H26" s="49">
        <f>VLOOKUP($A26,'Withholding Tax Forms '!$A:$I,7,FALSE)</f>
        <v>45905</v>
      </c>
      <c r="I26" s="49">
        <f>VLOOKUP($A26,'Withholding Tax Forms '!$A:$I,8,FALSE)</f>
        <v>45926</v>
      </c>
      <c r="J26" s="49">
        <f>VLOOKUP($A26,'Withholding Tax Forms '!$A:$I,9,FALSE)</f>
        <v>45947</v>
      </c>
    </row>
    <row r="27" spans="1:16" ht="15.5" x14ac:dyDescent="0.35">
      <c r="A27" s="34" t="s">
        <v>69</v>
      </c>
      <c r="B27" s="34" t="s">
        <v>148</v>
      </c>
      <c r="C27" s="34" t="str">
        <f>VLOOKUP($A27,'Withholding Tax Forms '!$A:$I,2,FALSE)</f>
        <v xml:space="preserve">Amended Withholding Payment Voucher </v>
      </c>
      <c r="D27" s="36" t="str">
        <f>VLOOKUP($A27,'Withholding Tax Forms '!$A:$I,3,FALSE)</f>
        <v>a</v>
      </c>
      <c r="E27" s="36" t="str">
        <f>VLOOKUP($A27,'Withholding Tax Forms '!$A:$I,4,FALSE)</f>
        <v>a</v>
      </c>
      <c r="F27" s="36" t="str">
        <f>VLOOKUP($A27,'Withholding Tax Forms '!$A:$I,5,FALSE)</f>
        <v>a</v>
      </c>
      <c r="G27" s="36" t="str">
        <f>VLOOKUP($A27,'Withholding Tax Forms '!$A:$I,6,FALSE)</f>
        <v>a</v>
      </c>
      <c r="H27" s="49">
        <f>VLOOKUP($A27,'Withholding Tax Forms '!$A:$I,7,FALSE)</f>
        <v>45905</v>
      </c>
      <c r="I27" s="49">
        <f>VLOOKUP($A27,'Withholding Tax Forms '!$A:$I,8,FALSE)</f>
        <v>45926</v>
      </c>
      <c r="J27" s="49">
        <f>VLOOKUP($A27,'Withholding Tax Forms '!$A:$I,9,FALSE)</f>
        <v>45947</v>
      </c>
    </row>
    <row r="28" spans="1:16" ht="15.5" x14ac:dyDescent="0.35">
      <c r="A28" s="34" t="s">
        <v>71</v>
      </c>
      <c r="B28" s="34" t="s">
        <v>148</v>
      </c>
      <c r="C28" s="34" t="str">
        <f>VLOOKUP($A28,'Withholding Tax Forms '!$A:$I,2,FALSE)</f>
        <v xml:space="preserve">Quarterly Income Tax Withholding Return </v>
      </c>
      <c r="D28" s="36" t="str">
        <f>VLOOKUP($A28,'Withholding Tax Forms '!$A:$I,3,FALSE)</f>
        <v>a</v>
      </c>
      <c r="E28" s="36" t="str">
        <f>VLOOKUP($A28,'Withholding Tax Forms '!$A:$I,4,FALSE)</f>
        <v>a</v>
      </c>
      <c r="F28" s="36" t="str">
        <f>VLOOKUP($A28,'Withholding Tax Forms '!$A:$I,5,FALSE)</f>
        <v>a</v>
      </c>
      <c r="G28" s="36" t="str">
        <f>VLOOKUP($A28,'Withholding Tax Forms '!$A:$I,6,FALSE)</f>
        <v>a</v>
      </c>
      <c r="H28" s="49">
        <f>VLOOKUP($A28,'Withholding Tax Forms '!$A:$I,7,FALSE)</f>
        <v>45905</v>
      </c>
      <c r="I28" s="49">
        <f>VLOOKUP($A28,'Withholding Tax Forms '!$A:$I,8,FALSE)</f>
        <v>45926</v>
      </c>
      <c r="J28" s="49">
        <f>VLOOKUP($A28,'Withholding Tax Forms '!$A:$I,9,FALSE)</f>
        <v>45947</v>
      </c>
      <c r="K28" s="13"/>
    </row>
    <row r="29" spans="1:16" ht="15.5" x14ac:dyDescent="0.35">
      <c r="A29" s="34" t="s">
        <v>73</v>
      </c>
      <c r="B29" s="34" t="s">
        <v>148</v>
      </c>
      <c r="C29" s="34" t="str">
        <f>VLOOKUP($A29,'Withholding Tax Forms '!$A:$I,2,FALSE)</f>
        <v>Amended Withholding Return</v>
      </c>
      <c r="D29" s="36" t="str">
        <f>VLOOKUP($A29,'Withholding Tax Forms '!$A:$I,3,FALSE)</f>
        <v>a</v>
      </c>
      <c r="E29" s="36" t="str">
        <f>VLOOKUP($A29,'Withholding Tax Forms '!$A:$I,4,FALSE)</f>
        <v>a</v>
      </c>
      <c r="F29" s="36" t="str">
        <f>VLOOKUP($A29,'Withholding Tax Forms '!$A:$I,5,FALSE)</f>
        <v>a</v>
      </c>
      <c r="G29" s="36" t="str">
        <f>VLOOKUP($A29,'Withholding Tax Forms '!$A:$I,6,FALSE)</f>
        <v>a</v>
      </c>
      <c r="H29" s="49">
        <f>VLOOKUP($A29,'Withholding Tax Forms '!$A:$I,7,FALSE)</f>
        <v>45905</v>
      </c>
      <c r="I29" s="49">
        <f>VLOOKUP($A29,'Withholding Tax Forms '!$A:$I,8,FALSE)</f>
        <v>45926</v>
      </c>
      <c r="J29" s="49">
        <f>VLOOKUP($A29,'Withholding Tax Forms '!$A:$I,9,FALSE)</f>
        <v>45947</v>
      </c>
      <c r="K29" s="13"/>
    </row>
    <row r="30" spans="1:16" ht="15.5" x14ac:dyDescent="0.35">
      <c r="A30" s="34" t="s">
        <v>16</v>
      </c>
      <c r="B30" s="34" t="s">
        <v>145</v>
      </c>
      <c r="C30" s="34" t="str">
        <f>VLOOKUP($A30,'Individual Income Tax Forms'!$A:$I,2,FALSE)</f>
        <v xml:space="preserve">Individual Income Payment Voucher </v>
      </c>
      <c r="D30" s="36">
        <f>VLOOKUP($A30,'Individual Income Tax Forms'!$A:$I,3,FALSE)</f>
        <v>0</v>
      </c>
      <c r="E30" s="36" t="str">
        <f>VLOOKUP($A30,'Individual Income Tax Forms'!$A:$I,4,FALSE)</f>
        <v>a</v>
      </c>
      <c r="F30" s="36" t="str">
        <f>VLOOKUP($A30,'Individual Income Tax Forms'!$A:$I,5,FALSE)</f>
        <v>a</v>
      </c>
      <c r="G30" s="36" t="str">
        <f>VLOOKUP($A30,'Individual Income Tax Forms'!$A:$I,6,FALSE)</f>
        <v>a</v>
      </c>
      <c r="H30" s="49">
        <f>VLOOKUP($A30,'Individual Income Tax Forms'!$A:$I,7,FALSE)</f>
        <v>45926</v>
      </c>
      <c r="I30" s="49">
        <f>VLOOKUP($A30,'Individual Income Tax Forms'!$A:$I,8,FALSE)</f>
        <v>45947</v>
      </c>
      <c r="J30" s="49">
        <f>VLOOKUP($A30,'Individual Income Tax Forms'!$A:$I,9,FALSE)</f>
        <v>45968</v>
      </c>
    </row>
    <row r="31" spans="1:16" ht="15.5" x14ac:dyDescent="0.35">
      <c r="A31" s="34" t="s">
        <v>88</v>
      </c>
      <c r="B31" s="34" t="s">
        <v>145</v>
      </c>
      <c r="C31" s="34" t="str">
        <f>VLOOKUP($A31,'Individual Income Tax Forms'!$A:$I,2,FALSE)</f>
        <v>Amended Individual Income Payment Voucher</v>
      </c>
      <c r="D31" s="36">
        <f>VLOOKUP($A31,'Individual Income Tax Forms'!$A:$I,3,FALSE)</f>
        <v>0</v>
      </c>
      <c r="E31" s="36" t="str">
        <f>VLOOKUP($A31,'Individual Income Tax Forms'!$A:$I,4,FALSE)</f>
        <v>a</v>
      </c>
      <c r="F31" s="36" t="str">
        <f>VLOOKUP($A31,'Individual Income Tax Forms'!$A:$I,5,FALSE)</f>
        <v>a</v>
      </c>
      <c r="G31" s="36" t="str">
        <f>VLOOKUP($A31,'Individual Income Tax Forms'!$A:$I,6,FALSE)</f>
        <v>a</v>
      </c>
      <c r="H31" s="49">
        <f>VLOOKUP($A31,'Individual Income Tax Forms'!$A:$I,7,FALSE)</f>
        <v>45926</v>
      </c>
      <c r="I31" s="49">
        <f>VLOOKUP($A31,'Individual Income Tax Forms'!$A:$I,8,FALSE)</f>
        <v>45947</v>
      </c>
      <c r="J31" s="49">
        <f>VLOOKUP($A31,'Individual Income Tax Forms'!$A:$I,9,FALSE)</f>
        <v>45968</v>
      </c>
    </row>
    <row r="32" spans="1:16" ht="15.5" x14ac:dyDescent="0.35">
      <c r="A32" s="34" t="s">
        <v>23</v>
      </c>
      <c r="B32" s="34" t="s">
        <v>145</v>
      </c>
      <c r="C32" s="34" t="str">
        <f>VLOOKUP($A32,'Individual Income Tax Forms'!$A:$I,2,FALSE)</f>
        <v>Application for Extension for Filing Individual Income Tax Return</v>
      </c>
      <c r="D32" s="36">
        <f>VLOOKUP($A32,'Individual Income Tax Forms'!$A:$I,3,FALSE)</f>
        <v>0</v>
      </c>
      <c r="E32" s="36" t="str">
        <f>VLOOKUP($A32,'Individual Income Tax Forms'!$A:$I,4,FALSE)</f>
        <v>a</v>
      </c>
      <c r="F32" s="36" t="str">
        <f>VLOOKUP($A32,'Individual Income Tax Forms'!$A:$I,5,FALSE)</f>
        <v>a</v>
      </c>
      <c r="G32" s="36" t="s">
        <v>132</v>
      </c>
      <c r="H32" s="49">
        <f>VLOOKUP($A32,'Individual Income Tax Forms'!$A:$I,7,FALSE)</f>
        <v>45926</v>
      </c>
      <c r="I32" s="49">
        <f>VLOOKUP($A32,'Individual Income Tax Forms'!$A:$I,8,FALSE)</f>
        <v>45947</v>
      </c>
      <c r="J32" s="49">
        <f>VLOOKUP($A32,'Individual Income Tax Forms'!$A:$I,9,FALSE)</f>
        <v>45968</v>
      </c>
    </row>
    <row r="33" spans="1:10" ht="15.5" x14ac:dyDescent="0.35">
      <c r="A33" s="34" t="s">
        <v>26</v>
      </c>
      <c r="B33" s="34" t="s">
        <v>145</v>
      </c>
      <c r="C33" s="34" t="str">
        <f>VLOOKUP($A33,'Individual Income Tax Forms'!$A:$I,2,FALSE)</f>
        <v>Individual Estimated Income Tax</v>
      </c>
      <c r="D33" s="36" t="s">
        <v>132</v>
      </c>
      <c r="E33" s="36" t="str">
        <f>VLOOKUP($A33,'Individual Income Tax Forms'!$A:$I,4,FALSE)</f>
        <v>a</v>
      </c>
      <c r="F33" s="36" t="str">
        <f>VLOOKUP($A33,'Individual Income Tax Forms'!$A:$I,5,FALSE)</f>
        <v>a</v>
      </c>
      <c r="G33" s="36" t="str">
        <f>VLOOKUP($A33,'Individual Income Tax Forms'!$A:$I,6,FALSE)</f>
        <v>a</v>
      </c>
      <c r="H33" s="49">
        <f>VLOOKUP($A33,'Individual Income Tax Forms'!$A:$I,7,FALSE)</f>
        <v>45926</v>
      </c>
      <c r="I33" s="49">
        <f>VLOOKUP($A33,'Individual Income Tax Forms'!$A:$I,8,FALSE)</f>
        <v>45947</v>
      </c>
      <c r="J33" s="49">
        <f>VLOOKUP($A33,'Individual Income Tax Forms'!$A:$I,9,FALSE)</f>
        <v>45968</v>
      </c>
    </row>
    <row r="34" spans="1:10" ht="15.5" x14ac:dyDescent="0.35">
      <c r="A34" s="34" t="s">
        <v>31</v>
      </c>
      <c r="B34" s="34" t="s">
        <v>142</v>
      </c>
      <c r="C34" s="34" t="str">
        <f>VLOOKUP($A34,'Common_Shared Tax Forms'!$A:$I,2,FALSE)</f>
        <v>NC Education Endowment Fund Contribution</v>
      </c>
      <c r="D34" s="36" t="str">
        <f>VLOOKUP($A34,'Common_Shared Tax Forms'!$A:$I,3,FALSE)</f>
        <v>a</v>
      </c>
      <c r="E34" s="36" t="str">
        <f>VLOOKUP($A34,'Common_Shared Tax Forms'!$A:$I,4,FALSE)</f>
        <v>a</v>
      </c>
      <c r="F34" s="36" t="str">
        <f>VLOOKUP($A34,'Common_Shared Tax Forms'!$A:$I,5,FALSE)</f>
        <v>a</v>
      </c>
      <c r="G34" s="36" t="str">
        <f>VLOOKUP($A34,'Common_Shared Tax Forms'!$A:$I,6,FALSE)</f>
        <v>a</v>
      </c>
      <c r="H34" s="49">
        <f>VLOOKUP($A34,'Common_Shared Tax Forms'!$A:$I,7,FALSE)</f>
        <v>45926</v>
      </c>
      <c r="I34" s="49">
        <f>VLOOKUP($A34,'Common_Shared Tax Forms'!$A:$I,8,FALSE)</f>
        <v>45947</v>
      </c>
      <c r="J34" s="49">
        <f>VLOOKUP($A34,'Common_Shared Tax Forms'!$A:$I,9,FALSE)</f>
        <v>45968</v>
      </c>
    </row>
    <row r="35" spans="1:10" ht="15.5" x14ac:dyDescent="0.35">
      <c r="A35" s="34" t="s">
        <v>90</v>
      </c>
      <c r="B35" s="34" t="s">
        <v>143</v>
      </c>
      <c r="C35" s="34" t="str">
        <f>VLOOKUP($A35,'Corporate Tax Forms'!$A:$I,2,FALSE)</f>
        <v>Application for Corporate Income Tax Extension</v>
      </c>
      <c r="D35" s="36">
        <f>VLOOKUP($A35,'Corporate Tax Forms'!$A:$I,3,FALSE)</f>
        <v>0</v>
      </c>
      <c r="E35" s="36" t="str">
        <f>VLOOKUP($A35,'Corporate Tax Forms'!$A:$I,4,FALSE)</f>
        <v>a</v>
      </c>
      <c r="F35" s="36" t="str">
        <f>VLOOKUP($A35,'Corporate Tax Forms'!$A:$I,5,FALSE)</f>
        <v>a</v>
      </c>
      <c r="G35" s="36" t="str">
        <f>VLOOKUP($A35,'Corporate Tax Forms'!$A:$I,6,FALSE)</f>
        <v>a</v>
      </c>
      <c r="H35" s="49">
        <f>VLOOKUP($A35,'Corporate Tax Forms'!$A:$I,7,FALSE)</f>
        <v>45926</v>
      </c>
      <c r="I35" s="49">
        <f>VLOOKUP($A35,'Corporate Tax Forms'!$A:$I,8,FALSE)</f>
        <v>45947</v>
      </c>
      <c r="J35" s="49">
        <f>VLOOKUP($A35,'Corporate Tax Forms'!$A:$I,9,FALSE)</f>
        <v>45968</v>
      </c>
    </row>
    <row r="36" spans="1:10" ht="15.5" x14ac:dyDescent="0.35">
      <c r="A36" s="34" t="s">
        <v>91</v>
      </c>
      <c r="B36" s="34" t="s">
        <v>143</v>
      </c>
      <c r="C36" s="34" t="str">
        <f>VLOOKUP($A36,'Corporate Tax Forms'!$A:$I,2,FALSE)</f>
        <v>Application for Franchise Tax Extension</v>
      </c>
      <c r="D36" s="36">
        <f>VLOOKUP($A36,'Corporate Tax Forms'!$A:$I,3,FALSE)</f>
        <v>0</v>
      </c>
      <c r="E36" s="36" t="str">
        <f>VLOOKUP($A36,'Corporate Tax Forms'!$A:$I,4,FALSE)</f>
        <v>a</v>
      </c>
      <c r="F36" s="36" t="str">
        <f>VLOOKUP($A36,'Corporate Tax Forms'!$A:$I,5,FALSE)</f>
        <v>a</v>
      </c>
      <c r="G36" s="36" t="str">
        <f>VLOOKUP($A36,'Corporate Tax Forms'!$A:$I,6,FALSE)</f>
        <v>a</v>
      </c>
      <c r="H36" s="49">
        <f>VLOOKUP($A36,'Corporate Tax Forms'!$A:$I,7,FALSE)</f>
        <v>45926</v>
      </c>
      <c r="I36" s="49">
        <f>VLOOKUP($A36,'Corporate Tax Forms'!$A:$I,8,FALSE)</f>
        <v>45947</v>
      </c>
      <c r="J36" s="49">
        <f>VLOOKUP($A36,'Corporate Tax Forms'!$A:$I,9,FALSE)</f>
        <v>45968</v>
      </c>
    </row>
    <row r="37" spans="1:10" ht="15.5" x14ac:dyDescent="0.35">
      <c r="A37" s="34" t="s">
        <v>7</v>
      </c>
      <c r="B37" s="34" t="s">
        <v>143</v>
      </c>
      <c r="C37" s="34" t="str">
        <f>VLOOKUP($A37,'Corporate Tax Forms'!$A:$I,2,FALSE)</f>
        <v xml:space="preserve">Corporate Estimated Income Tax  </v>
      </c>
      <c r="D37" s="36">
        <f>VLOOKUP($A37,'Corporate Tax Forms'!$A:$I,3,FALSE)</f>
        <v>0</v>
      </c>
      <c r="E37" s="36" t="str">
        <f>VLOOKUP($A37,'Corporate Tax Forms'!$A:$I,4,FALSE)</f>
        <v>a</v>
      </c>
      <c r="F37" s="36" t="str">
        <f>VLOOKUP($A37,'Corporate Tax Forms'!$A:$I,5,FALSE)</f>
        <v>a</v>
      </c>
      <c r="G37" s="36" t="str">
        <f>VLOOKUP($A37,'Corporate Tax Forms'!$A:$I,6,FALSE)</f>
        <v>a</v>
      </c>
      <c r="H37" s="49">
        <f>VLOOKUP($A37,'Corporate Tax Forms'!$A:$I,7,FALSE)</f>
        <v>45926</v>
      </c>
      <c r="I37" s="49">
        <f>VLOOKUP($A37,'Corporate Tax Forms'!$A:$I,8,FALSE)</f>
        <v>45947</v>
      </c>
      <c r="J37" s="49">
        <f>VLOOKUP($A37,'Corporate Tax Forms'!$A:$I,9,FALSE)</f>
        <v>45968</v>
      </c>
    </row>
    <row r="38" spans="1:10" ht="15.5" x14ac:dyDescent="0.35">
      <c r="A38" s="34" t="s">
        <v>86</v>
      </c>
      <c r="B38" s="34" t="s">
        <v>143</v>
      </c>
      <c r="C38" s="34" t="str">
        <f>VLOOKUP($A38,'Corporate Tax Forms'!$A:$I,2,FALSE)</f>
        <v xml:space="preserve">Amended Corporate Income Tax Payment Voucher </v>
      </c>
      <c r="D38" s="36">
        <f>VLOOKUP($A38,'Corporate Tax Forms'!$A:$I,3,FALSE)</f>
        <v>0</v>
      </c>
      <c r="E38" s="36" t="str">
        <f>VLOOKUP($A38,'Corporate Tax Forms'!$A:$I,4,FALSE)</f>
        <v>a</v>
      </c>
      <c r="F38" s="36" t="str">
        <f>VLOOKUP($A38,'Corporate Tax Forms'!$A:$I,5,FALSE)</f>
        <v>a</v>
      </c>
      <c r="G38" s="36" t="str">
        <f>VLOOKUP($A38,'Corporate Tax Forms'!$A:$I,6,FALSE)</f>
        <v>a</v>
      </c>
      <c r="H38" s="49">
        <f>VLOOKUP($A38,'Corporate Tax Forms'!$A:$I,7,FALSE)</f>
        <v>45926</v>
      </c>
      <c r="I38" s="49">
        <f>VLOOKUP($A38,'Corporate Tax Forms'!$A:$I,8,FALSE)</f>
        <v>45947</v>
      </c>
      <c r="J38" s="49">
        <f>VLOOKUP($A38,'Corporate Tax Forms'!$A:$I,9,FALSE)</f>
        <v>45968</v>
      </c>
    </row>
    <row r="39" spans="1:10" ht="15.5" x14ac:dyDescent="0.35">
      <c r="A39" s="34" t="s">
        <v>87</v>
      </c>
      <c r="B39" s="34" t="s">
        <v>143</v>
      </c>
      <c r="C39" s="34" t="str">
        <f>VLOOKUP($A39,'Corporate Tax Forms'!$A:$I,2,FALSE)</f>
        <v xml:space="preserve">Amended Franchise Tax Payment Voucher </v>
      </c>
      <c r="D39" s="36">
        <f>VLOOKUP($A39,'Corporate Tax Forms'!$A:$I,3,FALSE)</f>
        <v>0</v>
      </c>
      <c r="E39" s="36" t="str">
        <f>VLOOKUP($A39,'Corporate Tax Forms'!$A:$I,4,FALSE)</f>
        <v>a</v>
      </c>
      <c r="F39" s="36" t="str">
        <f>VLOOKUP($A39,'Corporate Tax Forms'!$A:$I,5,FALSE)</f>
        <v>a</v>
      </c>
      <c r="G39" s="36" t="str">
        <f>VLOOKUP($A39,'Corporate Tax Forms'!$A:$I,6,FALSE)</f>
        <v>a</v>
      </c>
      <c r="H39" s="49">
        <f>VLOOKUP($A39,'Corporate Tax Forms'!$A:$I,7,FALSE)</f>
        <v>45926</v>
      </c>
      <c r="I39" s="49">
        <f>VLOOKUP($A39,'Corporate Tax Forms'!$A:$I,8,FALSE)</f>
        <v>45947</v>
      </c>
      <c r="J39" s="49">
        <f>VLOOKUP($A39,'Corporate Tax Forms'!$A:$I,9,FALSE)</f>
        <v>45968</v>
      </c>
    </row>
    <row r="40" spans="1:10" ht="15.5" x14ac:dyDescent="0.35">
      <c r="A40" s="34" t="s">
        <v>84</v>
      </c>
      <c r="B40" s="34" t="s">
        <v>143</v>
      </c>
      <c r="C40" s="34" t="str">
        <f>VLOOKUP($A40,'Corporate Tax Forms'!$A:$I,2,FALSE)</f>
        <v xml:space="preserve">Corporate Income Tax Payment Voucher </v>
      </c>
      <c r="D40" s="36">
        <f>VLOOKUP($A40,'Corporate Tax Forms'!$A:$I,3,FALSE)</f>
        <v>0</v>
      </c>
      <c r="E40" s="36" t="str">
        <f>VLOOKUP($A40,'Corporate Tax Forms'!$A:$I,4,FALSE)</f>
        <v>a</v>
      </c>
      <c r="F40" s="36" t="str">
        <f>VLOOKUP($A40,'Corporate Tax Forms'!$A:$I,5,FALSE)</f>
        <v>a</v>
      </c>
      <c r="G40" s="36" t="str">
        <f>VLOOKUP($A40,'Corporate Tax Forms'!$A:$I,6,FALSE)</f>
        <v>a</v>
      </c>
      <c r="H40" s="49">
        <f>VLOOKUP($A40,'Corporate Tax Forms'!$A:$I,7,FALSE)</f>
        <v>45926</v>
      </c>
      <c r="I40" s="49">
        <f>VLOOKUP($A40,'Corporate Tax Forms'!$A:$I,8,FALSE)</f>
        <v>45947</v>
      </c>
      <c r="J40" s="49">
        <f>VLOOKUP($A40,'Corporate Tax Forms'!$A:$I,9,FALSE)</f>
        <v>45968</v>
      </c>
    </row>
    <row r="41" spans="1:10" ht="15.5" x14ac:dyDescent="0.35">
      <c r="A41" s="34" t="s">
        <v>85</v>
      </c>
      <c r="B41" s="34" t="s">
        <v>143</v>
      </c>
      <c r="C41" s="34" t="str">
        <f>VLOOKUP($A41,'Corporate Tax Forms'!$A:$I,2,FALSE)</f>
        <v xml:space="preserve">Franchise Tax Payment Voucher </v>
      </c>
      <c r="D41" s="36">
        <f>VLOOKUP($A41,'Corporate Tax Forms'!$A:$I,3,FALSE)</f>
        <v>0</v>
      </c>
      <c r="E41" s="36" t="str">
        <f>VLOOKUP($A41,'Corporate Tax Forms'!$A:$I,4,FALSE)</f>
        <v>a</v>
      </c>
      <c r="F41" s="36" t="str">
        <f>VLOOKUP($A41,'Corporate Tax Forms'!$A:$I,5,FALSE)</f>
        <v>a</v>
      </c>
      <c r="G41" s="36" t="str">
        <f>VLOOKUP($A41,'Corporate Tax Forms'!$A:$I,6,FALSE)</f>
        <v>a</v>
      </c>
      <c r="H41" s="49">
        <f>VLOOKUP($A41,'Corporate Tax Forms'!$A:$I,7,FALSE)</f>
        <v>45926</v>
      </c>
      <c r="I41" s="49">
        <f>VLOOKUP($A41,'Corporate Tax Forms'!$A:$I,8,FALSE)</f>
        <v>45947</v>
      </c>
      <c r="J41" s="49">
        <f>VLOOKUP($A41,'Corporate Tax Forms'!$A:$I,9,FALSE)</f>
        <v>45968</v>
      </c>
    </row>
    <row r="42" spans="1:10" ht="15.5" x14ac:dyDescent="0.35">
      <c r="A42" s="34" t="s">
        <v>33</v>
      </c>
      <c r="B42" s="34" t="s">
        <v>143</v>
      </c>
      <c r="C42" s="34" t="str">
        <f>VLOOKUP($A42,'Corporate Tax Forms'!$A:$I,2,FALSE)</f>
        <v xml:space="preserve">Nonresident Shareholder Agreement </v>
      </c>
      <c r="D42" s="36">
        <f>VLOOKUP($A42,'Corporate Tax Forms'!$A:$I,3,FALSE)</f>
        <v>0</v>
      </c>
      <c r="E42" s="36" t="str">
        <f>VLOOKUP($A42,'Corporate Tax Forms'!$A:$I,4,FALSE)</f>
        <v>a</v>
      </c>
      <c r="F42" s="36" t="str">
        <f>VLOOKUP($A42,'Corporate Tax Forms'!$A:$I,5,FALSE)</f>
        <v>a</v>
      </c>
      <c r="G42" s="36" t="str">
        <f>VLOOKUP($A42,'Corporate Tax Forms'!$A:$I,6,FALSE)</f>
        <v>a</v>
      </c>
      <c r="H42" s="50">
        <f>VLOOKUP($A42,'Corporate Tax Forms'!$A:$I,7,FALSE)</f>
        <v>45926</v>
      </c>
      <c r="I42" s="50">
        <f>VLOOKUP($A42,'Corporate Tax Forms'!$A:$I,8,FALSE)</f>
        <v>45947</v>
      </c>
      <c r="J42" s="50">
        <f>VLOOKUP($A42,'Corporate Tax Forms'!$A:$I,9,FALSE)</f>
        <v>45968</v>
      </c>
    </row>
    <row r="43" spans="1:10" ht="15.5" x14ac:dyDescent="0.35">
      <c r="A43" s="34" t="s">
        <v>156</v>
      </c>
      <c r="B43" s="34" t="s">
        <v>146</v>
      </c>
      <c r="C43" s="51" t="s">
        <v>152</v>
      </c>
      <c r="D43" s="36" t="str">
        <f>VLOOKUP($A43,'Partnership Tax Forms'!$A:$I,3,FALSE)</f>
        <v>a</v>
      </c>
      <c r="E43" s="36">
        <f>VLOOKUP($A43,'Partnership Tax Forms'!$A:$I,4,FALSE)</f>
        <v>0</v>
      </c>
      <c r="F43" s="36">
        <f>VLOOKUP($A43,'Partnership Tax Forms'!$A:$I,5,FALSE)</f>
        <v>0</v>
      </c>
      <c r="G43" s="36" t="s">
        <v>132</v>
      </c>
      <c r="H43" s="50">
        <f>VLOOKUP($A43,'Partnership Tax Forms'!$A:$I,7,FALSE)</f>
        <v>45926</v>
      </c>
      <c r="I43" s="50">
        <f>VLOOKUP($A43,'Partnership Tax Forms'!$A:$I,8,FALSE)</f>
        <v>45947</v>
      </c>
      <c r="J43" s="50">
        <f>VLOOKUP($A43,'Partnership Tax Forms'!$A:$I,9,FALSE)</f>
        <v>45968</v>
      </c>
    </row>
    <row r="44" spans="1:10" ht="15.5" x14ac:dyDescent="0.35">
      <c r="A44" s="34" t="s">
        <v>155</v>
      </c>
      <c r="B44" s="34" t="s">
        <v>146</v>
      </c>
      <c r="C44" s="51" t="s">
        <v>153</v>
      </c>
      <c r="D44" s="36">
        <f>VLOOKUP($A44,'Partnership Tax Forms'!$A:$I,3,FALSE)</f>
        <v>0</v>
      </c>
      <c r="E44" s="36">
        <f>VLOOKUP($A44,'Partnership Tax Forms'!$A:$I,4,FALSE)</f>
        <v>0</v>
      </c>
      <c r="F44" s="36">
        <f>VLOOKUP($A44,'Partnership Tax Forms'!$A:$I,5,FALSE)</f>
        <v>0</v>
      </c>
      <c r="G44" s="36" t="s">
        <v>132</v>
      </c>
      <c r="H44" s="50">
        <f>VLOOKUP($A44,'Partnership Tax Forms'!$A:$I,7,FALSE)</f>
        <v>45926</v>
      </c>
      <c r="I44" s="50">
        <f>VLOOKUP($A44,'Partnership Tax Forms'!$A:$I,8,FALSE)</f>
        <v>45947</v>
      </c>
      <c r="J44" s="50">
        <f>VLOOKUP($A44,'Partnership Tax Forms'!$A:$I,9,FALSE)</f>
        <v>45968</v>
      </c>
    </row>
    <row r="45" spans="1:10" ht="15.5" x14ac:dyDescent="0.35">
      <c r="A45" s="34" t="s">
        <v>25</v>
      </c>
      <c r="B45" s="34" t="s">
        <v>146</v>
      </c>
      <c r="C45" s="34" t="str">
        <f>VLOOKUP($A45,'Partnership Tax Forms'!$A:$I,2,FALSE)</f>
        <v>Application for Extension for Filing Partnership, Estate, or Trust Tax Return</v>
      </c>
      <c r="D45" s="36"/>
      <c r="E45" s="36" t="str">
        <f>VLOOKUP($A45,'Partnership Tax Forms'!$A:$I,4,FALSE)</f>
        <v>a</v>
      </c>
      <c r="F45" s="36" t="str">
        <f>VLOOKUP($A45,'Partnership Tax Forms'!$A:$I,5,FALSE)</f>
        <v>a</v>
      </c>
      <c r="G45" s="36" t="str">
        <f>VLOOKUP($A45,'Partnership Tax Forms'!$A:$I,6,FALSE)</f>
        <v>a</v>
      </c>
      <c r="H45" s="50">
        <f>VLOOKUP($A45,'Partnership Tax Forms'!$A:$I,7,FALSE)</f>
        <v>45926</v>
      </c>
      <c r="I45" s="50">
        <f>VLOOKUP($A45,'Partnership Tax Forms'!$A:$I,8,FALSE)</f>
        <v>45947</v>
      </c>
      <c r="J45" s="50">
        <f>VLOOKUP($A45,'Partnership Tax Forms'!$A:$I,9,FALSE)</f>
        <v>45968</v>
      </c>
    </row>
    <row r="46" spans="1:10" ht="15.5" x14ac:dyDescent="0.35">
      <c r="A46" s="34" t="s">
        <v>25</v>
      </c>
      <c r="B46" s="34" t="s">
        <v>144</v>
      </c>
      <c r="C46" s="34" t="str">
        <f>VLOOKUP($A46,'Fiduciary Tax Forms'!$A:$I,2,FALSE)</f>
        <v>Application for Extension for Filing Partnership, Estate, or Trust Tax Return</v>
      </c>
      <c r="D46" s="36"/>
      <c r="E46" s="36" t="str">
        <f>VLOOKUP($A46,'Fiduciary Tax Forms'!$A:$I,4,FALSE)</f>
        <v>a</v>
      </c>
      <c r="F46" s="36" t="str">
        <f>VLOOKUP($A46,'Fiduciary Tax Forms'!$A:$I,5,FALSE)</f>
        <v>a</v>
      </c>
      <c r="G46" s="36" t="str">
        <f>VLOOKUP($A46,'Fiduciary Tax Forms'!$A:$I,6,FALSE)</f>
        <v>a</v>
      </c>
      <c r="H46" s="50">
        <f>VLOOKUP($A46,'Fiduciary Tax Forms'!$A:$I,7,FALSE)</f>
        <v>45926</v>
      </c>
      <c r="I46" s="50">
        <f>VLOOKUP($A46,'Fiduciary Tax Forms'!$A:$I,8,FALSE)</f>
        <v>45947</v>
      </c>
      <c r="J46" s="50">
        <f>VLOOKUP($A46,'Fiduciary Tax Forms'!$A:$I,9,FALSE)</f>
        <v>45968</v>
      </c>
    </row>
    <row r="47" spans="1:10" ht="15.5" x14ac:dyDescent="0.35">
      <c r="A47" s="34" t="s">
        <v>196</v>
      </c>
      <c r="B47" s="34" t="s">
        <v>144</v>
      </c>
      <c r="C47" s="51" t="s">
        <v>151</v>
      </c>
      <c r="D47" s="36">
        <f>VLOOKUP($A47,'Fiduciary Tax Forms'!$A:$I,3,FALSE)</f>
        <v>0</v>
      </c>
      <c r="E47" s="36">
        <f>VLOOKUP($A47,'Fiduciary Tax Forms'!$A:$I,4,FALSE)</f>
        <v>0</v>
      </c>
      <c r="F47" s="36">
        <f>VLOOKUP($A47,'Fiduciary Tax Forms'!$A:$I,5,FALSE)</f>
        <v>0</v>
      </c>
      <c r="G47" s="36" t="str">
        <f>VLOOKUP($A47,'Fiduciary Tax Forms'!$A:$I,6,FALSE)</f>
        <v>a</v>
      </c>
      <c r="H47" s="50">
        <f>VLOOKUP($A47,'Fiduciary Tax Forms'!$A:$I,7,FALSE)</f>
        <v>45926</v>
      </c>
      <c r="I47" s="50">
        <f>VLOOKUP($A47,'Fiduciary Tax Forms'!$A:$I,8,FALSE)</f>
        <v>45947</v>
      </c>
      <c r="J47" s="50">
        <f>VLOOKUP($A47,'Fiduciary Tax Forms'!$A:$I,9,FALSE)</f>
        <v>45968</v>
      </c>
    </row>
    <row r="48" spans="1:10" ht="15.5" x14ac:dyDescent="0.35">
      <c r="A48" s="34" t="s">
        <v>197</v>
      </c>
      <c r="B48" s="34" t="s">
        <v>144</v>
      </c>
      <c r="C48" s="51" t="s">
        <v>154</v>
      </c>
      <c r="D48" s="36" t="str">
        <f>VLOOKUP($A48,'Fiduciary Tax Forms'!$A:$I,3,FALSE)</f>
        <v>a</v>
      </c>
      <c r="E48" s="36">
        <f>VLOOKUP($A48,'Fiduciary Tax Forms'!$A:$I,4,FALSE)</f>
        <v>0</v>
      </c>
      <c r="F48" s="36">
        <f>VLOOKUP($A48,'Fiduciary Tax Forms'!$A:$I,5,FALSE)</f>
        <v>0</v>
      </c>
      <c r="G48" s="36" t="str">
        <f>VLOOKUP($A48,'Fiduciary Tax Forms'!$A:$I,6,FALSE)</f>
        <v>a</v>
      </c>
      <c r="H48" s="50">
        <f>VLOOKUP($A48,'Fiduciary Tax Forms'!$A:$I,7,FALSE)</f>
        <v>45926</v>
      </c>
      <c r="I48" s="50">
        <f>VLOOKUP($A48,'Fiduciary Tax Forms'!$A:$I,8,FALSE)</f>
        <v>45947</v>
      </c>
      <c r="J48" s="50">
        <f>VLOOKUP($A48,'Fiduciary Tax Forms'!$A:$I,9,FALSE)</f>
        <v>45968</v>
      </c>
    </row>
    <row r="49" spans="1:11" ht="15.5" x14ac:dyDescent="0.35">
      <c r="A49" s="34" t="s">
        <v>1</v>
      </c>
      <c r="B49" s="34" t="s">
        <v>143</v>
      </c>
      <c r="C49" s="34" t="str">
        <f>VLOOKUP($A49,'Corporate Tax Forms'!$A:$I,2,FALSE)</f>
        <v>S Corporation Tax Return 2025</v>
      </c>
      <c r="D49" s="36">
        <f>VLOOKUP($A49,'Corporate Tax Forms'!$A:$I,3,FALSE)</f>
        <v>0</v>
      </c>
      <c r="E49" s="36" t="s">
        <v>132</v>
      </c>
      <c r="F49" s="36" t="s">
        <v>132</v>
      </c>
      <c r="G49" s="36" t="s">
        <v>132</v>
      </c>
      <c r="H49" s="50">
        <f>VLOOKUP($A49,'Corporate Tax Forms'!$A:$I,7,FALSE)</f>
        <v>45940</v>
      </c>
      <c r="I49" s="50">
        <f>VLOOKUP($A49,'Corporate Tax Forms'!$A:$I,8,FALSE)</f>
        <v>45961</v>
      </c>
      <c r="J49" s="50">
        <f>VLOOKUP($A49,'Corporate Tax Forms'!$A:$I,9,FALSE)</f>
        <v>45985</v>
      </c>
    </row>
    <row r="50" spans="1:11" ht="15.5" x14ac:dyDescent="0.35">
      <c r="A50" s="34" t="s">
        <v>3</v>
      </c>
      <c r="B50" s="34" t="s">
        <v>143</v>
      </c>
      <c r="C50" s="34" t="str">
        <f>VLOOKUP($A50,'Corporate Tax Forms'!$A:$I,2,FALSE)</f>
        <v>C Corporation Tax Return 2025</v>
      </c>
      <c r="D50" s="36">
        <f>VLOOKUP($A50,'Corporate Tax Forms'!$A:$I,3,FALSE)</f>
        <v>0</v>
      </c>
      <c r="E50" s="36" t="s">
        <v>132</v>
      </c>
      <c r="F50" s="36" t="str">
        <f>VLOOKUP($A50,'Corporate Tax Forms'!$A:$I,5,FALSE)</f>
        <v>a</v>
      </c>
      <c r="G50" s="36" t="s">
        <v>132</v>
      </c>
      <c r="H50" s="50">
        <f>VLOOKUP($A50,'Corporate Tax Forms'!$A:$I,7,FALSE)</f>
        <v>45940</v>
      </c>
      <c r="I50" s="50">
        <f>VLOOKUP($A50,'Corporate Tax Forms'!$A:$I,8,FALSE)</f>
        <v>45961</v>
      </c>
      <c r="J50" s="50">
        <f>VLOOKUP($A50,'Corporate Tax Forms'!$A:$I,9,FALSE)</f>
        <v>45985</v>
      </c>
    </row>
    <row r="51" spans="1:11" ht="15.5" x14ac:dyDescent="0.35">
      <c r="A51" s="34" t="s">
        <v>106</v>
      </c>
      <c r="B51" s="34" t="s">
        <v>143</v>
      </c>
      <c r="C51" s="34" t="str">
        <f>VLOOKUP($A51,'Corporate Tax Forms'!$A:$I,2,FALSE)</f>
        <v>Combined Corporate Income Tax Worksheet</v>
      </c>
      <c r="D51" s="36">
        <f>VLOOKUP($A51,'Corporate Tax Forms'!$A:$I,3,FALSE)</f>
        <v>0</v>
      </c>
      <c r="E51" s="36" t="s">
        <v>132</v>
      </c>
      <c r="F51" s="36">
        <f>VLOOKUP($A51,'Corporate Tax Forms'!$A:$I,5,FALSE)</f>
        <v>0</v>
      </c>
      <c r="G51" s="36" t="str">
        <f>VLOOKUP($A51,'Corporate Tax Forms'!$A:$I,6,FALSE)</f>
        <v>a</v>
      </c>
      <c r="H51" s="50">
        <f>VLOOKUP($A51,'Corporate Tax Forms'!$A:$I,7,FALSE)</f>
        <v>45940</v>
      </c>
      <c r="I51" s="50">
        <f>VLOOKUP($A51,'Corporate Tax Forms'!$A:$I,8,FALSE)</f>
        <v>45961</v>
      </c>
      <c r="J51" s="50">
        <f>VLOOKUP($A51,'Corporate Tax Forms'!$A:$I,9,FALSE)</f>
        <v>45985</v>
      </c>
    </row>
    <row r="52" spans="1:11" ht="15.5" x14ac:dyDescent="0.35">
      <c r="A52" s="34" t="s">
        <v>107</v>
      </c>
      <c r="B52" s="34" t="s">
        <v>143</v>
      </c>
      <c r="C52" s="34" t="str">
        <f>VLOOKUP($A52,'Corporate Tax Forms'!$A:$I,2,FALSE)</f>
        <v>Cooperative or Mutual Association 2025</v>
      </c>
      <c r="D52" s="36">
        <f>VLOOKUP($A52,'Corporate Tax Forms'!$A:$I,3,FALSE)</f>
        <v>0</v>
      </c>
      <c r="E52" s="36" t="s">
        <v>132</v>
      </c>
      <c r="F52" s="36">
        <f>VLOOKUP($A52,'Corporate Tax Forms'!$A:$I,5,FALSE)</f>
        <v>0</v>
      </c>
      <c r="G52" s="36" t="str">
        <f>VLOOKUP($A52,'Corporate Tax Forms'!$A:$I,6,FALSE)</f>
        <v>a</v>
      </c>
      <c r="H52" s="50">
        <f>VLOOKUP($A52,'Corporate Tax Forms'!$A:$I,7,FALSE)</f>
        <v>45940</v>
      </c>
      <c r="I52" s="50">
        <f>VLOOKUP($A52,'Corporate Tax Forms'!$A:$I,8,FALSE)</f>
        <v>45961</v>
      </c>
      <c r="J52" s="50">
        <f>VLOOKUP($A52,'Corporate Tax Forms'!$A:$I,9,FALSE)</f>
        <v>45985</v>
      </c>
    </row>
    <row r="53" spans="1:11" ht="15.5" x14ac:dyDescent="0.35">
      <c r="A53" s="34" t="s">
        <v>6</v>
      </c>
      <c r="B53" s="34" t="s">
        <v>143</v>
      </c>
      <c r="C53" s="34" t="str">
        <f>VLOOKUP($A53,'Corporate Tax Forms'!$A:$I,2,FALSE)</f>
        <v>2025 Corporate Tax Credit Summary</v>
      </c>
      <c r="D53" s="36">
        <f>VLOOKUP($A53,'Corporate Tax Forms'!$A:$I,3,FALSE)</f>
        <v>0</v>
      </c>
      <c r="E53" s="36" t="s">
        <v>132</v>
      </c>
      <c r="F53" s="36" t="str">
        <f>VLOOKUP($A53,'Corporate Tax Forms'!$A:$I,5,FALSE)</f>
        <v>a</v>
      </c>
      <c r="G53" s="36" t="s">
        <v>132</v>
      </c>
      <c r="H53" s="49">
        <f>VLOOKUP($A53,'Corporate Tax Forms'!$A:$I,7,FALSE)</f>
        <v>45940</v>
      </c>
      <c r="I53" s="49">
        <f>VLOOKUP($A53,'Corporate Tax Forms'!$A:$I,8,FALSE)</f>
        <v>45961</v>
      </c>
      <c r="J53" s="49">
        <f>VLOOKUP($A53,'Corporate Tax Forms'!$A:$I,9,FALSE)</f>
        <v>45985</v>
      </c>
    </row>
    <row r="54" spans="1:11" ht="15.5" x14ac:dyDescent="0.35">
      <c r="A54" s="34" t="s">
        <v>123</v>
      </c>
      <c r="B54" s="34" t="s">
        <v>143</v>
      </c>
      <c r="C54" s="34" t="str">
        <f>VLOOKUP($A54,'Corporate Tax Forms'!$A:$I,2,FALSE)</f>
        <v>Taxed S Corporation Estimated Income Tax</v>
      </c>
      <c r="D54" s="36">
        <f>VLOOKUP($A54,'Corporate Tax Forms'!$A:$I,3,FALSE)</f>
        <v>0</v>
      </c>
      <c r="E54" s="36" t="s">
        <v>132</v>
      </c>
      <c r="F54" s="36">
        <f>VLOOKUP($A54,'Corporate Tax Forms'!$A:$I,5,FALSE)</f>
        <v>0</v>
      </c>
      <c r="G54" s="36" t="s">
        <v>132</v>
      </c>
      <c r="H54" s="50">
        <f>VLOOKUP($A54,'Corporate Tax Forms'!$A:$I,7,FALSE)</f>
        <v>45940</v>
      </c>
      <c r="I54" s="50">
        <f>VLOOKUP($A54,'Corporate Tax Forms'!$A:$I,8,FALSE)</f>
        <v>45961</v>
      </c>
      <c r="J54" s="50">
        <f>VLOOKUP($A54,'Corporate Tax Forms'!$A:$I,9,FALSE)</f>
        <v>45985</v>
      </c>
    </row>
    <row r="55" spans="1:11" ht="15.5" x14ac:dyDescent="0.35">
      <c r="A55" s="34" t="s">
        <v>108</v>
      </c>
      <c r="B55" s="34" t="s">
        <v>143</v>
      </c>
      <c r="C55" s="34" t="str">
        <f>VLOOKUP($A55,'Corporate Tax Forms'!$A:$I,2,FALSE)</f>
        <v>Underpayment of Estimated Taxes by C-Corporations</v>
      </c>
      <c r="D55" s="36">
        <f>VLOOKUP($A55,'Corporate Tax Forms'!$A:$I,3,FALSE)</f>
        <v>0</v>
      </c>
      <c r="E55" s="36" t="s">
        <v>132</v>
      </c>
      <c r="F55" s="36">
        <f>VLOOKUP($A55,'Corporate Tax Forms'!$A:$I,5,FALSE)</f>
        <v>0</v>
      </c>
      <c r="G55" s="36" t="str">
        <f>VLOOKUP($A55,'Corporate Tax Forms'!$A:$I,6,FALSE)</f>
        <v>a</v>
      </c>
      <c r="H55" s="50">
        <f>VLOOKUP($A55,'Corporate Tax Forms'!$A:$I,7,FALSE)</f>
        <v>45940</v>
      </c>
      <c r="I55" s="50">
        <f>VLOOKUP($A55,'Corporate Tax Forms'!$A:$I,8,FALSE)</f>
        <v>45961</v>
      </c>
      <c r="J55" s="50">
        <f>VLOOKUP($A55,'Corporate Tax Forms'!$A:$I,9,FALSE)</f>
        <v>45985</v>
      </c>
    </row>
    <row r="56" spans="1:11" ht="15.5" x14ac:dyDescent="0.35">
      <c r="A56" s="34" t="s">
        <v>117</v>
      </c>
      <c r="B56" s="34" t="s">
        <v>143</v>
      </c>
      <c r="C56" s="34" t="str">
        <f>VLOOKUP($A56,'Corporate Tax Forms'!$A:$I,2,FALSE)</f>
        <v>Shareholder's Share of N.C. Income, Adjustments, and Credits</v>
      </c>
      <c r="D56" s="36">
        <f>VLOOKUP($A56,'Corporate Tax Forms'!$A:$I,3,FALSE)</f>
        <v>0</v>
      </c>
      <c r="E56" s="36" t="str">
        <f>VLOOKUP($A56,'Corporate Tax Forms'!$A:$I,4,FALSE)</f>
        <v>a</v>
      </c>
      <c r="F56" s="36" t="str">
        <f>VLOOKUP($A56,'Corporate Tax Forms'!$A:$I,5,FALSE)</f>
        <v>a</v>
      </c>
      <c r="G56" s="36" t="s">
        <v>132</v>
      </c>
      <c r="H56" s="50">
        <f>VLOOKUP($A56,'Corporate Tax Forms'!$A:$I,7,FALSE)</f>
        <v>45940</v>
      </c>
      <c r="I56" s="50">
        <f>VLOOKUP($A56,'Corporate Tax Forms'!$A:$I,8,FALSE)</f>
        <v>45961</v>
      </c>
      <c r="J56" s="50">
        <f>VLOOKUP($A56,'Corporate Tax Forms'!$A:$I,9,FALSE)</f>
        <v>45985</v>
      </c>
    </row>
    <row r="57" spans="1:11" ht="15.5" x14ac:dyDescent="0.35">
      <c r="A57" s="34" t="s">
        <v>94</v>
      </c>
      <c r="B57" s="34" t="s">
        <v>142</v>
      </c>
      <c r="C57" s="34" t="str">
        <f>VLOOKUP($A57,'Common_Shared Tax Forms'!$A:$I,2,FALSE)</f>
        <v>2025 Historic Rehabilitation Tax Credits</v>
      </c>
      <c r="D57" s="36">
        <f>VLOOKUP($A57,'Common_Shared Tax Forms'!$A:$I,3,FALSE)</f>
        <v>0</v>
      </c>
      <c r="E57" s="36" t="s">
        <v>132</v>
      </c>
      <c r="F57" s="36" t="s">
        <v>132</v>
      </c>
      <c r="G57" s="36" t="s">
        <v>132</v>
      </c>
      <c r="H57" s="50">
        <f>VLOOKUP($A57,'Common_Shared Tax Forms'!$A:$I,7,FALSE)</f>
        <v>45940</v>
      </c>
      <c r="I57" s="50">
        <f>VLOOKUP($A57,'Common_Shared Tax Forms'!$A:$I,8,FALSE)</f>
        <v>45961</v>
      </c>
      <c r="J57" s="50">
        <f>VLOOKUP($A57,'Common_Shared Tax Forms'!$A:$I,9,FALSE)</f>
        <v>45985</v>
      </c>
    </row>
    <row r="58" spans="1:11" ht="15.5" x14ac:dyDescent="0.35">
      <c r="A58" s="34" t="s">
        <v>157</v>
      </c>
      <c r="B58" s="34" t="s">
        <v>142</v>
      </c>
      <c r="C58" s="38" t="s">
        <v>195</v>
      </c>
      <c r="D58" s="36"/>
      <c r="E58" s="36"/>
      <c r="F58" s="36"/>
      <c r="G58" s="36" t="s">
        <v>132</v>
      </c>
      <c r="H58" s="52">
        <v>45940</v>
      </c>
      <c r="I58" s="52">
        <f>IF(H58="TBD","TBD",WORKDAY(H58,15,HOLIDAYS!$A$1:$A$5))</f>
        <v>45961</v>
      </c>
      <c r="J58" s="52">
        <v>45985</v>
      </c>
    </row>
    <row r="59" spans="1:11" ht="15.5" x14ac:dyDescent="0.35">
      <c r="A59" s="34" t="s">
        <v>28</v>
      </c>
      <c r="B59" s="34" t="s">
        <v>142</v>
      </c>
      <c r="C59" s="34" t="str">
        <f>VLOOKUP($A59,'Common_Shared Tax Forms'!$A:$I,2,FALSE)</f>
        <v xml:space="preserve">2025 Summary of Tax Credits Limited to 50% of Tax </v>
      </c>
      <c r="D59" s="36">
        <f>VLOOKUP($A59,'Common_Shared Tax Forms'!$A:$I,3,FALSE)</f>
        <v>0</v>
      </c>
      <c r="E59" s="36" t="str">
        <f>VLOOKUP($A59,'Common_Shared Tax Forms'!$A:$I,4,FALSE)</f>
        <v>a</v>
      </c>
      <c r="F59" s="36" t="str">
        <f>VLOOKUP($A59,'Common_Shared Tax Forms'!$A:$I,5,FALSE)</f>
        <v>a</v>
      </c>
      <c r="G59" s="36" t="str">
        <f>VLOOKUP($A59,'Common_Shared Tax Forms'!$A:$I,6,FALSE)</f>
        <v>a</v>
      </c>
      <c r="H59" s="50">
        <f>VLOOKUP($A59,'Common_Shared Tax Forms'!$A:$I,7,FALSE)</f>
        <v>45940</v>
      </c>
      <c r="I59" s="50">
        <f>VLOOKUP($A59,'Common_Shared Tax Forms'!$A:$I,8,FALSE)</f>
        <v>45961</v>
      </c>
      <c r="J59" s="50">
        <f>VLOOKUP($A59,'Common_Shared Tax Forms'!$A:$I,9,FALSE)</f>
        <v>45985</v>
      </c>
    </row>
    <row r="60" spans="1:11" ht="15.5" x14ac:dyDescent="0.35">
      <c r="A60" s="34" t="s">
        <v>29</v>
      </c>
      <c r="B60" s="34" t="s">
        <v>142</v>
      </c>
      <c r="C60" s="34" t="str">
        <f>VLOOKUP($A60,'Common_Shared Tax Forms'!$A:$I,2,FALSE)</f>
        <v>Pass-through Schedule for NC-478 Series</v>
      </c>
      <c r="D60" s="36" t="str">
        <f>VLOOKUP($A60,'Common_Shared Tax Forms'!$A:$I,3,FALSE)</f>
        <v>a</v>
      </c>
      <c r="E60" s="36" t="str">
        <f>VLOOKUP($A60,'Common_Shared Tax Forms'!$A:$I,4,FALSE)</f>
        <v>a</v>
      </c>
      <c r="F60" s="36" t="str">
        <f>VLOOKUP($A60,'Common_Shared Tax Forms'!$A:$I,5,FALSE)</f>
        <v>a</v>
      </c>
      <c r="G60" s="36" t="str">
        <f>VLOOKUP($A60,'Common_Shared Tax Forms'!$A:$I,6,FALSE)</f>
        <v>a</v>
      </c>
      <c r="H60" s="50">
        <f>VLOOKUP($A60,'Common_Shared Tax Forms'!$A:$I,7,FALSE)</f>
        <v>45940</v>
      </c>
      <c r="I60" s="50">
        <f>VLOOKUP($A60,'Common_Shared Tax Forms'!$A:$I,8,FALSE)</f>
        <v>45961</v>
      </c>
      <c r="J60" s="50">
        <f>VLOOKUP($A60,'Common_Shared Tax Forms'!$A:$I,9,FALSE)</f>
        <v>45985</v>
      </c>
      <c r="K60" s="13"/>
    </row>
    <row r="61" spans="1:11" ht="15.5" x14ac:dyDescent="0.35">
      <c r="A61" s="34" t="s">
        <v>14</v>
      </c>
      <c r="B61" s="34" t="s">
        <v>145</v>
      </c>
      <c r="C61" s="34" t="str">
        <f>VLOOKUP($A61,'Individual Income Tax Forms'!$A:$I,2,FALSE)</f>
        <v>Individual Income Tax Return 2025</v>
      </c>
      <c r="D61" s="36">
        <f>VLOOKUP($A61,'Individual Income Tax Forms'!$A:$I,3,FALSE)</f>
        <v>0</v>
      </c>
      <c r="E61" s="36" t="str">
        <f>VLOOKUP($A61,'Individual Income Tax Forms'!$A:$I,4,FALSE)</f>
        <v>a</v>
      </c>
      <c r="F61" s="36" t="str">
        <f>VLOOKUP($A61,'Individual Income Tax Forms'!$A:$I,5,FALSE)</f>
        <v>a</v>
      </c>
      <c r="G61" s="36" t="s">
        <v>132</v>
      </c>
      <c r="H61" s="50">
        <f>VLOOKUP($A61,'Individual Income Tax Forms'!$A:$I,7,FALSE)</f>
        <v>45961</v>
      </c>
      <c r="I61" s="50">
        <f>VLOOKUP($A61,'Individual Income Tax Forms'!$A:$I,8,FALSE)</f>
        <v>45985</v>
      </c>
      <c r="J61" s="50">
        <f>VLOOKUP($A61,'Individual Income Tax Forms'!$A:$I,9,FALSE)</f>
        <v>46008</v>
      </c>
      <c r="K61" s="13"/>
    </row>
    <row r="62" spans="1:11" ht="15.5" x14ac:dyDescent="0.35">
      <c r="A62" s="34" t="s">
        <v>114</v>
      </c>
      <c r="B62" s="34" t="s">
        <v>145</v>
      </c>
      <c r="C62" s="34" t="str">
        <f>VLOOKUP($A62,'Individual Income Tax Forms'!$A:$I,2,FALSE)</f>
        <v>2025 N.C. Itemized Deduction</v>
      </c>
      <c r="D62" s="36">
        <f>VLOOKUP($A62,'Individual Income Tax Forms'!$A:$I,3,FALSE)</f>
        <v>0</v>
      </c>
      <c r="E62" s="36" t="str">
        <f>VLOOKUP($A62,'Individual Income Tax Forms'!$A:$I,4,FALSE)</f>
        <v>a</v>
      </c>
      <c r="F62" s="36" t="str">
        <f>VLOOKUP($A62,'Individual Income Tax Forms'!$A:$I,5,FALSE)</f>
        <v>a</v>
      </c>
      <c r="G62" s="36" t="s">
        <v>132</v>
      </c>
      <c r="H62" s="50">
        <f>VLOOKUP($A62,'Individual Income Tax Forms'!$A:$I,7,FALSE)</f>
        <v>45961</v>
      </c>
      <c r="I62" s="50">
        <f>VLOOKUP($A62,'Individual Income Tax Forms'!$A:$I,8,FALSE)</f>
        <v>45985</v>
      </c>
      <c r="J62" s="50">
        <f>VLOOKUP($A62,'Individual Income Tax Forms'!$A:$I,9,FALSE)</f>
        <v>46008</v>
      </c>
    </row>
    <row r="63" spans="1:11" ht="15.5" x14ac:dyDescent="0.35">
      <c r="A63" s="34" t="s">
        <v>100</v>
      </c>
      <c r="B63" s="34" t="s">
        <v>145</v>
      </c>
      <c r="C63" s="34" t="str">
        <f>VLOOKUP($A63,'Individual Income Tax Forms'!$A:$I,2,FALSE)</f>
        <v>2025 Part-Year Resident and Nonresident Schedule</v>
      </c>
      <c r="D63" s="36">
        <f>VLOOKUP($A63,'Individual Income Tax Forms'!$A:$I,3,FALSE)</f>
        <v>0</v>
      </c>
      <c r="E63" s="36" t="str">
        <f>VLOOKUP($A63,'Individual Income Tax Forms'!$A:$I,4,FALSE)</f>
        <v>a</v>
      </c>
      <c r="F63" s="36" t="str">
        <f>VLOOKUP($A63,'Individual Income Tax Forms'!$A:$I,5,FALSE)</f>
        <v>a</v>
      </c>
      <c r="G63" s="36" t="s">
        <v>132</v>
      </c>
      <c r="H63" s="50">
        <f>VLOOKUP($A63,'Individual Income Tax Forms'!$A:$I,7,FALSE)</f>
        <v>45961</v>
      </c>
      <c r="I63" s="50">
        <f>VLOOKUP($A63,'Individual Income Tax Forms'!$A:$I,8,FALSE)</f>
        <v>45985</v>
      </c>
      <c r="J63" s="50">
        <f>VLOOKUP($A63,'Individual Income Tax Forms'!$A:$I,9,FALSE)</f>
        <v>46008</v>
      </c>
    </row>
    <row r="64" spans="1:11" ht="15.5" x14ac:dyDescent="0.35">
      <c r="A64" s="34" t="s">
        <v>115</v>
      </c>
      <c r="B64" s="34" t="s">
        <v>145</v>
      </c>
      <c r="C64" s="34" t="str">
        <f>VLOOKUP($A64,'Individual Income Tax Forms'!$A:$I,2,FALSE)</f>
        <v>2025 Other Additions and Other Deductions</v>
      </c>
      <c r="D64" s="36">
        <f>VLOOKUP($A64,'Individual Income Tax Forms'!$A:$I,3,FALSE)</f>
        <v>0</v>
      </c>
      <c r="E64" s="36" t="str">
        <f>VLOOKUP($A64,'Individual Income Tax Forms'!$A:$I,4,FALSE)</f>
        <v>a</v>
      </c>
      <c r="F64" s="36" t="str">
        <f>VLOOKUP($A64,'Individual Income Tax Forms'!$A:$I,5,FALSE)</f>
        <v>a</v>
      </c>
      <c r="G64" s="36" t="s">
        <v>132</v>
      </c>
      <c r="H64" s="50">
        <f>VLOOKUP($A64,'Individual Income Tax Forms'!$A:$I,7,FALSE)</f>
        <v>45961</v>
      </c>
      <c r="I64" s="50">
        <f>VLOOKUP($A64,'Individual Income Tax Forms'!$A:$I,8,FALSE)</f>
        <v>45985</v>
      </c>
      <c r="J64" s="50">
        <f>VLOOKUP($A64,'Individual Income Tax Forms'!$A:$I,9,FALSE)</f>
        <v>46008</v>
      </c>
    </row>
    <row r="65" spans="1:10" ht="15.5" x14ac:dyDescent="0.35">
      <c r="A65" s="34" t="s">
        <v>101</v>
      </c>
      <c r="B65" s="34" t="s">
        <v>145</v>
      </c>
      <c r="C65" s="34" t="str">
        <f>VLOOKUP($A65,'Individual Income Tax Forms'!$A:$I,2,FALSE)</f>
        <v>2025 Supplemental Schedule</v>
      </c>
      <c r="D65" s="36">
        <f>VLOOKUP($A65,'Individual Income Tax Forms'!$A:$I,3,FALSE)</f>
        <v>0</v>
      </c>
      <c r="E65" s="36" t="str">
        <f>VLOOKUP($A65,'Individual Income Tax Forms'!$A:$I,4,FALSE)</f>
        <v>a</v>
      </c>
      <c r="F65" s="36" t="str">
        <f>VLOOKUP($A65,'Individual Income Tax Forms'!$A:$I,5,FALSE)</f>
        <v>a</v>
      </c>
      <c r="G65" s="36" t="s">
        <v>132</v>
      </c>
      <c r="H65" s="50">
        <f>VLOOKUP($A65,'Individual Income Tax Forms'!$A:$I,7,FALSE)</f>
        <v>45961</v>
      </c>
      <c r="I65" s="50">
        <f>VLOOKUP($A65,'Individual Income Tax Forms'!$A:$I,8,FALSE)</f>
        <v>45985</v>
      </c>
      <c r="J65" s="50">
        <f>VLOOKUP($A65,'Individual Income Tax Forms'!$A:$I,9,FALSE)</f>
        <v>46008</v>
      </c>
    </row>
    <row r="66" spans="1:10" ht="15.5" x14ac:dyDescent="0.35">
      <c r="A66" s="34" t="s">
        <v>15</v>
      </c>
      <c r="B66" s="34" t="s">
        <v>145</v>
      </c>
      <c r="C66" s="34" t="str">
        <f>VLOOKUP($A66,'Individual Income Tax Forms'!$A:$I,2,FALSE)</f>
        <v xml:space="preserve">2025 Individual Income Tax Credits </v>
      </c>
      <c r="D66" s="36">
        <f>VLOOKUP($A66,'Individual Income Tax Forms'!$A:$I,3,FALSE)</f>
        <v>0</v>
      </c>
      <c r="E66" s="36" t="str">
        <f>VLOOKUP($A66,'Individual Income Tax Forms'!$A:$I,4,FALSE)</f>
        <v>a</v>
      </c>
      <c r="F66" s="36" t="str">
        <f>VLOOKUP($A66,'Individual Income Tax Forms'!$A:$I,5,FALSE)</f>
        <v>a</v>
      </c>
      <c r="G66" s="36" t="s">
        <v>132</v>
      </c>
      <c r="H66" s="50">
        <f>VLOOKUP($A66,'Individual Income Tax Forms'!$A:$I,7,FALSE)</f>
        <v>45961</v>
      </c>
      <c r="I66" s="50">
        <f>VLOOKUP($A66,'Individual Income Tax Forms'!$A:$I,8,FALSE)</f>
        <v>45985</v>
      </c>
      <c r="J66" s="50">
        <f>VLOOKUP($A66,'Individual Income Tax Forms'!$A:$I,9,FALSE)</f>
        <v>46008</v>
      </c>
    </row>
    <row r="67" spans="1:10" ht="15.5" x14ac:dyDescent="0.35">
      <c r="A67" s="34" t="s">
        <v>121</v>
      </c>
      <c r="B67" s="34" t="s">
        <v>142</v>
      </c>
      <c r="C67" s="34" t="str">
        <f>VLOOKUP($A67,'Common_Shared Tax Forms'!$A:$I,2,FALSE)</f>
        <v>Net Operating Loss Worksheet</v>
      </c>
      <c r="D67" s="36">
        <f>VLOOKUP($A67,'Common_Shared Tax Forms'!$A:$I,3,FALSE)</f>
        <v>0</v>
      </c>
      <c r="E67" s="36" t="s">
        <v>132</v>
      </c>
      <c r="F67" s="36">
        <f>VLOOKUP($A67,'Common_Shared Tax Forms'!$A:$I,5,FALSE)</f>
        <v>0</v>
      </c>
      <c r="G67" s="36" t="s">
        <v>132</v>
      </c>
      <c r="H67" s="50">
        <f>VLOOKUP($A67,'Common_Shared Tax Forms'!$A:$I,7,FALSE)</f>
        <v>45961</v>
      </c>
      <c r="I67" s="50">
        <f>VLOOKUP($A67,'Common_Shared Tax Forms'!$A:$I,8,FALSE)</f>
        <v>45985</v>
      </c>
      <c r="J67" s="50">
        <f>VLOOKUP($A67,'Common_Shared Tax Forms'!$A:$I,9,FALSE)</f>
        <v>46008</v>
      </c>
    </row>
    <row r="68" spans="1:10" ht="15.5" x14ac:dyDescent="0.35">
      <c r="A68" s="34" t="s">
        <v>99</v>
      </c>
      <c r="B68" s="34" t="s">
        <v>145</v>
      </c>
      <c r="C68" s="34" t="str">
        <f>VLOOKUP($A68,'Individual Income Tax Forms'!$A:$I,2,FALSE)</f>
        <v xml:space="preserve">Amended Schedule </v>
      </c>
      <c r="D68" s="36">
        <f>VLOOKUP($A68,'Individual Income Tax Forms'!$A:$I,3,FALSE)</f>
        <v>0</v>
      </c>
      <c r="E68" s="36" t="str">
        <f>VLOOKUP($A68,'Individual Income Tax Forms'!$A:$I,4,FALSE)</f>
        <v>a</v>
      </c>
      <c r="F68" s="36" t="str">
        <f>VLOOKUP($A68,'Individual Income Tax Forms'!$A:$I,5,FALSE)</f>
        <v>a</v>
      </c>
      <c r="G68" s="36" t="s">
        <v>132</v>
      </c>
      <c r="H68" s="52">
        <v>45961</v>
      </c>
      <c r="I68" s="37">
        <v>45985</v>
      </c>
      <c r="J68" s="37">
        <v>46008</v>
      </c>
    </row>
    <row r="69" spans="1:10" ht="15.5" x14ac:dyDescent="0.35">
      <c r="A69" s="34" t="s">
        <v>19</v>
      </c>
      <c r="B69" s="34" t="s">
        <v>146</v>
      </c>
      <c r="C69" s="34" t="str">
        <f>VLOOKUP($A69,'Partnership Tax Forms'!$A:$I,2,FALSE)</f>
        <v>2025 Partnership Tax Credit Summary</v>
      </c>
      <c r="D69" s="36">
        <f>VLOOKUP($A69,'Partnership Tax Forms'!$A:$I,3,FALSE)</f>
        <v>0</v>
      </c>
      <c r="E69" s="36" t="str">
        <f>VLOOKUP($A69,'Partnership Tax Forms'!$A:$I,4,FALSE)</f>
        <v>a</v>
      </c>
      <c r="F69" s="36" t="str">
        <f>VLOOKUP($A69,'Partnership Tax Forms'!$A:$I,5,FALSE)</f>
        <v>a</v>
      </c>
      <c r="G69" s="36" t="s">
        <v>132</v>
      </c>
      <c r="H69" s="50">
        <f>VLOOKUP($A69,'Partnership Tax Forms'!$A:$I,7,FALSE)</f>
        <v>45975</v>
      </c>
      <c r="I69" s="50">
        <f>VLOOKUP($A69,'Partnership Tax Forms'!$A:$I,8,FALSE)</f>
        <v>46000</v>
      </c>
      <c r="J69" s="50">
        <f>VLOOKUP($A69,'Partnership Tax Forms'!$A:$I,9,FALSE)</f>
        <v>46027</v>
      </c>
    </row>
    <row r="70" spans="1:10" ht="15.5" x14ac:dyDescent="0.35">
      <c r="A70" s="34" t="s">
        <v>20</v>
      </c>
      <c r="B70" s="34" t="s">
        <v>146</v>
      </c>
      <c r="C70" s="34" t="str">
        <f>VLOOKUP($A70,'Partnership Tax Forms'!$A:$I,2,FALSE)</f>
        <v>Partnership Tax Credit Summary 2025</v>
      </c>
      <c r="D70" s="36">
        <f>VLOOKUP($A70,'Partnership Tax Forms'!$A:$I,3,FALSE)</f>
        <v>0</v>
      </c>
      <c r="E70" s="36" t="str">
        <f>VLOOKUP($A70,'Partnership Tax Forms'!$A:$I,4,FALSE)</f>
        <v>a</v>
      </c>
      <c r="F70" s="36" t="str">
        <f>VLOOKUP($A70,'Partnership Tax Forms'!$A:$I,5,FALSE)</f>
        <v>a</v>
      </c>
      <c r="G70" s="36" t="s">
        <v>132</v>
      </c>
      <c r="H70" s="50">
        <f>VLOOKUP($A70,'Partnership Tax Forms'!$A:$I,7,FALSE)</f>
        <v>45975</v>
      </c>
      <c r="I70" s="50">
        <f>VLOOKUP($A70,'Partnership Tax Forms'!$A:$I,8,FALSE)</f>
        <v>46000</v>
      </c>
      <c r="J70" s="50">
        <f>VLOOKUP($A70,'Partnership Tax Forms'!$A:$I,9,FALSE)</f>
        <v>46027</v>
      </c>
    </row>
    <row r="71" spans="1:10" ht="15.5" x14ac:dyDescent="0.35">
      <c r="A71" s="34" t="s">
        <v>116</v>
      </c>
      <c r="B71" s="34" t="s">
        <v>146</v>
      </c>
      <c r="C71" s="34" t="str">
        <f>VLOOKUP($A71,'Partnership Tax Forms'!$A:$I,2,FALSE)</f>
        <v>2025 Partner's Share of N.C. Income, Adjustments, and Credits</v>
      </c>
      <c r="D71" s="36">
        <f>VLOOKUP($A71,'Partnership Tax Forms'!$A:$I,3,FALSE)</f>
        <v>0</v>
      </c>
      <c r="E71" s="36" t="str">
        <f>VLOOKUP($A71,'Partnership Tax Forms'!$A:$I,4,FALSE)</f>
        <v>a</v>
      </c>
      <c r="F71" s="36" t="str">
        <f>VLOOKUP($A71,'Partnership Tax Forms'!$A:$I,5,FALSE)</f>
        <v>a</v>
      </c>
      <c r="G71" s="36" t="s">
        <v>132</v>
      </c>
      <c r="H71" s="50">
        <f>VLOOKUP($A71,'Partnership Tax Forms'!$A:$I,7,FALSE)</f>
        <v>45975</v>
      </c>
      <c r="I71" s="50">
        <f>VLOOKUP($A71,'Partnership Tax Forms'!$A:$I,8,FALSE)</f>
        <v>46000</v>
      </c>
      <c r="J71" s="50">
        <f>VLOOKUP($A71,'Partnership Tax Forms'!$A:$I,9,FALSE)</f>
        <v>46027</v>
      </c>
    </row>
    <row r="72" spans="1:10" ht="15.5" x14ac:dyDescent="0.35">
      <c r="A72" s="34" t="s">
        <v>124</v>
      </c>
      <c r="B72" s="34" t="s">
        <v>146</v>
      </c>
      <c r="C72" s="34" t="str">
        <f>VLOOKUP($A72,'Partnership Tax Forms'!$A:$I,2,FALSE)</f>
        <v xml:space="preserve">Taxed Partnership Estimated Income Tax </v>
      </c>
      <c r="D72" s="36">
        <f>VLOOKUP($A72,'Partnership Tax Forms'!$A:$I,3,FALSE)</f>
        <v>0</v>
      </c>
      <c r="E72" s="36" t="str">
        <f>VLOOKUP($A72,'Partnership Tax Forms'!$A:$I,4,FALSE)</f>
        <v>a</v>
      </c>
      <c r="F72" s="36">
        <f>VLOOKUP($A72,'Partnership Tax Forms'!$A:$I,5,FALSE)</f>
        <v>0</v>
      </c>
      <c r="G72" s="36" t="str">
        <f>VLOOKUP($A72,'Partnership Tax Forms'!$A:$I,6,FALSE)</f>
        <v>a</v>
      </c>
      <c r="H72" s="50">
        <f>VLOOKUP($A72,'Partnership Tax Forms'!$A:$I,7,FALSE)</f>
        <v>45975</v>
      </c>
      <c r="I72" s="50">
        <f>VLOOKUP($A72,'Partnership Tax Forms'!$A:$I,8,FALSE)</f>
        <v>46000</v>
      </c>
      <c r="J72" s="50">
        <f>VLOOKUP($A72,'Partnership Tax Forms'!$A:$I,9,FALSE)</f>
        <v>46027</v>
      </c>
    </row>
    <row r="73" spans="1:10" ht="15.5" x14ac:dyDescent="0.35">
      <c r="A73" s="34" t="s">
        <v>80</v>
      </c>
      <c r="B73" s="34" t="s">
        <v>146</v>
      </c>
      <c r="C73" s="34" t="str">
        <f>VLOOKUP($A73,'Partnership Tax Forms'!$A:$I,2,FALSE)</f>
        <v>Nonresident Partner Affirmation</v>
      </c>
      <c r="D73" s="36" t="str">
        <f>VLOOKUP($A73,'Partnership Tax Forms'!$A:$I,3,FALSE)</f>
        <v>a</v>
      </c>
      <c r="E73" s="36" t="str">
        <f>VLOOKUP($A73,'Partnership Tax Forms'!$A:$I,4,FALSE)</f>
        <v>a</v>
      </c>
      <c r="F73" s="36">
        <f>VLOOKUP($A73,'Partnership Tax Forms'!$A:$I,5,FALSE)</f>
        <v>0</v>
      </c>
      <c r="G73" s="36" t="str">
        <f>VLOOKUP($A73,'Partnership Tax Forms'!$A:$I,6,FALSE)</f>
        <v>a</v>
      </c>
      <c r="H73" s="50">
        <f>VLOOKUP($A73,'Partnership Tax Forms'!$A:$I,7,FALSE)</f>
        <v>45975</v>
      </c>
      <c r="I73" s="50">
        <f>VLOOKUP($A73,'Partnership Tax Forms'!$A:$I,8,FALSE)</f>
        <v>46000</v>
      </c>
      <c r="J73" s="50">
        <f>VLOOKUP($A73,'Partnership Tax Forms'!$A:$I,9,FALSE)</f>
        <v>46027</v>
      </c>
    </row>
    <row r="74" spans="1:10" ht="15.5" x14ac:dyDescent="0.35">
      <c r="A74" s="34" t="s">
        <v>21</v>
      </c>
      <c r="B74" s="34" t="s">
        <v>144</v>
      </c>
      <c r="C74" s="34" t="str">
        <f>VLOOKUP($A74,'Fiduciary Tax Forms'!$A:$I,2,FALSE)</f>
        <v>2025 Estates and Trusts Income Tax Return</v>
      </c>
      <c r="D74" s="36">
        <f>VLOOKUP($A74,'Fiduciary Tax Forms'!$A:$I,3,FALSE)</f>
        <v>0</v>
      </c>
      <c r="E74" s="36" t="str">
        <f>VLOOKUP($A74,'Fiduciary Tax Forms'!$A:$I,4,FALSE)</f>
        <v>a</v>
      </c>
      <c r="F74" s="36" t="str">
        <f>VLOOKUP($A74,'Fiduciary Tax Forms'!$A:$I,5,FALSE)</f>
        <v>a</v>
      </c>
      <c r="G74" s="36" t="str">
        <f>VLOOKUP($A74,'Fiduciary Tax Forms'!$A:$I,6,FALSE)</f>
        <v>a</v>
      </c>
      <c r="H74" s="50">
        <f>VLOOKUP($A74,'Fiduciary Tax Forms'!$A:$I,7,FALSE)</f>
        <v>45975</v>
      </c>
      <c r="I74" s="50">
        <f>VLOOKUP($A74,'Fiduciary Tax Forms'!$A:$I,8,FALSE)</f>
        <v>46000</v>
      </c>
      <c r="J74" s="50">
        <f>VLOOKUP($A74,'Fiduciary Tax Forms'!$A:$I,9,FALSE)</f>
        <v>46027</v>
      </c>
    </row>
    <row r="75" spans="1:10" ht="15.5" x14ac:dyDescent="0.35">
      <c r="A75" s="34" t="s">
        <v>22</v>
      </c>
      <c r="B75" s="34" t="s">
        <v>144</v>
      </c>
      <c r="C75" s="34" t="str">
        <f>VLOOKUP($A75,'Fiduciary Tax Forms'!$A:$I,2,FALSE)</f>
        <v>2025 Estates and Trusts Tax Credit Summary</v>
      </c>
      <c r="D75" s="36">
        <f>VLOOKUP($A75,'Fiduciary Tax Forms'!$A:$I,3,FALSE)</f>
        <v>0</v>
      </c>
      <c r="E75" s="36" t="str">
        <f>VLOOKUP($A75,'Fiduciary Tax Forms'!$A:$I,4,FALSE)</f>
        <v>a</v>
      </c>
      <c r="F75" s="36" t="str">
        <f>VLOOKUP($A75,'Fiduciary Tax Forms'!$A:$I,5,FALSE)</f>
        <v>a</v>
      </c>
      <c r="G75" s="36" t="str">
        <f>VLOOKUP($A75,'Fiduciary Tax Forms'!$A:$I,6,FALSE)</f>
        <v>a</v>
      </c>
      <c r="H75" s="50">
        <f>VLOOKUP($A75,'Fiduciary Tax Forms'!$A:$I,7,FALSE)</f>
        <v>45975</v>
      </c>
      <c r="I75" s="50">
        <f>VLOOKUP($A75,'Fiduciary Tax Forms'!$A:$I,8,FALSE)</f>
        <v>46000</v>
      </c>
      <c r="J75" s="50">
        <f>VLOOKUP($A75,'Fiduciary Tax Forms'!$A:$I,9,FALSE)</f>
        <v>46027</v>
      </c>
    </row>
    <row r="76" spans="1:10" ht="15.5" x14ac:dyDescent="0.35">
      <c r="A76" s="34" t="s">
        <v>118</v>
      </c>
      <c r="B76" s="34" t="s">
        <v>144</v>
      </c>
      <c r="C76" s="34" t="str">
        <f>VLOOKUP($A76,'Fiduciary Tax Forms'!$A:$I,2,FALSE)</f>
        <v>2025 Beneficiary's Share of N.C. Income, Adjustments, and Credits</v>
      </c>
      <c r="D76" s="36">
        <f>VLOOKUP($A76,'Fiduciary Tax Forms'!$A:$I,3,FALSE)</f>
        <v>0</v>
      </c>
      <c r="E76" s="36" t="str">
        <f>VLOOKUP($A76,'Fiduciary Tax Forms'!$A:$I,4,FALSE)</f>
        <v>a</v>
      </c>
      <c r="F76" s="36" t="str">
        <f>VLOOKUP($A76,'Fiduciary Tax Forms'!$A:$I,5,FALSE)</f>
        <v>a</v>
      </c>
      <c r="G76" s="36" t="str">
        <f>VLOOKUP($A76,'Fiduciary Tax Forms'!$A:$I,6,FALSE)</f>
        <v>a</v>
      </c>
      <c r="H76" s="50">
        <f>VLOOKUP($A76,'Fiduciary Tax Forms'!$A:$I,7,FALSE)</f>
        <v>45975</v>
      </c>
      <c r="I76" s="50">
        <f>VLOOKUP($A76,'Fiduciary Tax Forms'!$A:$I,8,FALSE)</f>
        <v>46000</v>
      </c>
      <c r="J76" s="50">
        <f>VLOOKUP($A76,'Fiduciary Tax Forms'!$A:$I,9,FALSE)</f>
        <v>46027</v>
      </c>
    </row>
    <row r="77" spans="1:10" ht="15.5" x14ac:dyDescent="0.35">
      <c r="A77" s="34" t="s">
        <v>126</v>
      </c>
      <c r="B77" s="34" t="s">
        <v>142</v>
      </c>
      <c r="C77" s="34" t="str">
        <f>VLOOKUP($A77,'Common_Shared Tax Forms'!$A:$I,2,FALSE)</f>
        <v>2025 Owner or Beneficiary’s Share of N.C. Additions and Deductions</v>
      </c>
      <c r="D77" s="36">
        <f>VLOOKUP($A77,'Common_Shared Tax Forms'!$A:$I,3,FALSE)</f>
        <v>0</v>
      </c>
      <c r="E77" s="36" t="s">
        <v>132</v>
      </c>
      <c r="F77" s="36" t="s">
        <v>132</v>
      </c>
      <c r="G77" s="36" t="s">
        <v>132</v>
      </c>
      <c r="H77" s="50">
        <f>VLOOKUP($A77,'Common_Shared Tax Forms'!$A:$I,7,FALSE)</f>
        <v>45975</v>
      </c>
      <c r="I77" s="50">
        <f>VLOOKUP($A77,'Common_Shared Tax Forms'!$A:$I,8,FALSE)</f>
        <v>46000</v>
      </c>
      <c r="J77" s="50">
        <f>VLOOKUP($A77,'Common_Shared Tax Forms'!$A:$I,9,FALSE)</f>
        <v>46027</v>
      </c>
    </row>
    <row r="78" spans="1:10" ht="15.5" x14ac:dyDescent="0.35">
      <c r="A78" s="34" t="s">
        <v>125</v>
      </c>
      <c r="B78" s="34" t="s">
        <v>142</v>
      </c>
      <c r="C78" s="35" t="s">
        <v>167</v>
      </c>
      <c r="D78" s="36"/>
      <c r="E78" s="36" t="s">
        <v>132</v>
      </c>
      <c r="F78" s="36" t="s">
        <v>132</v>
      </c>
      <c r="G78" s="36" t="s">
        <v>132</v>
      </c>
      <c r="H78" s="52">
        <v>45975</v>
      </c>
      <c r="I78" s="52">
        <v>46000</v>
      </c>
      <c r="J78" s="52">
        <v>46027</v>
      </c>
    </row>
    <row r="79" spans="1:10" ht="15.5" x14ac:dyDescent="0.35">
      <c r="A79" s="34" t="s">
        <v>112</v>
      </c>
      <c r="B79" s="34" t="s">
        <v>148</v>
      </c>
      <c r="C79" s="34" t="str">
        <f>VLOOKUP($A79,'Withholding Tax Forms '!$A:$I,2,FALSE)</f>
        <v>Nonresident Alien Employee's Withholding Allowance Certificate</v>
      </c>
      <c r="D79" s="36">
        <f>VLOOKUP($A79,'Withholding Tax Forms '!$A:$I,3,FALSE)</f>
        <v>0</v>
      </c>
      <c r="E79" s="36">
        <f>VLOOKUP($A79,'Withholding Tax Forms '!$A:$I,4,FALSE)</f>
        <v>0</v>
      </c>
      <c r="F79" s="36">
        <f>VLOOKUP($A79,'Withholding Tax Forms '!$A:$I,5,FALSE)</f>
        <v>0</v>
      </c>
      <c r="G79" s="36" t="str">
        <f>VLOOKUP($A79,'Withholding Tax Forms '!$A:$I,6,FALSE)</f>
        <v>a</v>
      </c>
      <c r="H79" s="52">
        <v>45975</v>
      </c>
      <c r="I79" s="52">
        <v>46000</v>
      </c>
      <c r="J79" s="52">
        <v>46027</v>
      </c>
    </row>
    <row r="80" spans="1:10" ht="15.5" x14ac:dyDescent="0.35">
      <c r="A80" s="34" t="s">
        <v>82</v>
      </c>
      <c r="B80" s="34" t="s">
        <v>148</v>
      </c>
      <c r="C80" s="34" t="str">
        <f>VLOOKUP($A80,'Withholding Tax Forms '!$A:$I,2,FALSE)</f>
        <v>Employee's Withholding Allowance Certificate</v>
      </c>
      <c r="D80" s="36">
        <f>VLOOKUP($A80,'Withholding Tax Forms '!$A:$I,3,FALSE)</f>
        <v>0</v>
      </c>
      <c r="E80" s="36">
        <f>VLOOKUP($A80,'Withholding Tax Forms '!$A:$I,4,FALSE)</f>
        <v>0</v>
      </c>
      <c r="F80" s="36">
        <f>VLOOKUP($A80,'Withholding Tax Forms '!$A:$I,5,FALSE)</f>
        <v>0</v>
      </c>
      <c r="G80" s="36" t="str">
        <f>VLOOKUP($A80,'Withholding Tax Forms '!$A:$I,6,FALSE)</f>
        <v>a</v>
      </c>
      <c r="H80" s="52">
        <v>45975</v>
      </c>
      <c r="I80" s="52">
        <v>46000</v>
      </c>
      <c r="J80" s="52">
        <v>46027</v>
      </c>
    </row>
    <row r="81" spans="1:11" ht="15.5" x14ac:dyDescent="0.35">
      <c r="A81" s="34" t="s">
        <v>162</v>
      </c>
      <c r="B81" s="34" t="s">
        <v>148</v>
      </c>
      <c r="C81" s="45" t="s">
        <v>83</v>
      </c>
      <c r="D81" s="46" t="s">
        <v>160</v>
      </c>
      <c r="E81" s="36"/>
      <c r="F81" s="36"/>
      <c r="G81" s="36" t="s">
        <v>132</v>
      </c>
      <c r="H81" s="52">
        <v>45975</v>
      </c>
      <c r="I81" s="52">
        <v>46000</v>
      </c>
      <c r="J81" s="52">
        <v>46027</v>
      </c>
      <c r="K81" s="13"/>
    </row>
    <row r="82" spans="1:11" ht="15.5" x14ac:dyDescent="0.35">
      <c r="A82" s="34" t="s">
        <v>113</v>
      </c>
      <c r="B82" s="34" t="s">
        <v>148</v>
      </c>
      <c r="C82" s="34" t="str">
        <f>VLOOKUP($A82,'Withholding Tax Forms '!$A:$I,2,FALSE)</f>
        <v>Withholding Allowance Certificate for Pension or Annuity Payments</v>
      </c>
      <c r="D82" s="36">
        <f>VLOOKUP($A82,'Withholding Tax Forms '!$A:$I,3,FALSE)</f>
        <v>0</v>
      </c>
      <c r="E82" s="36">
        <f>VLOOKUP($A82,'Withholding Tax Forms '!$A:$I,4,FALSE)</f>
        <v>0</v>
      </c>
      <c r="F82" s="36">
        <f>VLOOKUP($A82,'Withholding Tax Forms '!$A:$I,5,FALSE)</f>
        <v>0</v>
      </c>
      <c r="G82" s="36" t="str">
        <f>VLOOKUP($A82,'Withholding Tax Forms '!$A:$I,6,FALSE)</f>
        <v>a</v>
      </c>
      <c r="H82" s="52">
        <v>45975</v>
      </c>
      <c r="I82" s="52">
        <v>46000</v>
      </c>
      <c r="J82" s="52">
        <v>46027</v>
      </c>
      <c r="K82" s="13"/>
    </row>
    <row r="83" spans="1:11" ht="15.5" x14ac:dyDescent="0.35">
      <c r="A83" s="17" t="s">
        <v>102</v>
      </c>
      <c r="B83" s="17" t="s">
        <v>145</v>
      </c>
      <c r="C83" s="17" t="str">
        <f>VLOOKUP($A83,'Individual Income Tax Forms'!$A:$I,2,FALSE)</f>
        <v>2025 Underpayment of Estimated Tax by Individuals</v>
      </c>
      <c r="D83" s="18">
        <f>VLOOKUP($A83,'Individual Income Tax Forms'!$A:$I,3,FALSE)</f>
        <v>0</v>
      </c>
      <c r="E83" s="18">
        <f>VLOOKUP($A83,'Individual Income Tax Forms'!$A:$I,3,FALSE)</f>
        <v>0</v>
      </c>
      <c r="F83" s="18">
        <f>VLOOKUP($A83,'Individual Income Tax Forms'!$A:$I,5,FALSE)</f>
        <v>0</v>
      </c>
      <c r="G83" s="18" t="s">
        <v>132</v>
      </c>
      <c r="H83" s="28" t="s">
        <v>191</v>
      </c>
      <c r="I83" s="28"/>
      <c r="J83" s="28"/>
    </row>
    <row r="84" spans="1:11" ht="15.5" x14ac:dyDescent="0.35">
      <c r="A84" s="17" t="s">
        <v>103</v>
      </c>
      <c r="B84" s="17" t="s">
        <v>145</v>
      </c>
      <c r="C84" s="17" t="str">
        <f>VLOOKUP($A84,'Individual Income Tax Forms'!$A:$I,2,FALSE)</f>
        <v>2025 Annualized Income Installment Worksheet</v>
      </c>
      <c r="D84" s="18">
        <f>VLOOKUP($A84,'Individual Income Tax Forms'!$A:$I,3,FALSE)</f>
        <v>0</v>
      </c>
      <c r="E84" s="18">
        <f>VLOOKUP($A84,'Individual Income Tax Forms'!$A:$I,3,FALSE)</f>
        <v>0</v>
      </c>
      <c r="F84" s="18">
        <f>VLOOKUP($A84,'Individual Income Tax Forms'!$A:$I,5,FALSE)</f>
        <v>0</v>
      </c>
      <c r="G84" s="18" t="str">
        <f>VLOOKUP($A84,'Individual Income Tax Forms'!$A:$I,6,FALSE)</f>
        <v>a</v>
      </c>
      <c r="H84" s="28" t="s">
        <v>191</v>
      </c>
      <c r="I84" s="28"/>
      <c r="J84" s="28"/>
    </row>
    <row r="86" spans="1:11" ht="15.5" x14ac:dyDescent="0.35">
      <c r="A86" s="21" t="s">
        <v>161</v>
      </c>
      <c r="B86" s="22"/>
    </row>
    <row r="87" spans="1:11" ht="15.5" x14ac:dyDescent="0.35">
      <c r="A87" s="10" t="s">
        <v>158</v>
      </c>
    </row>
    <row r="88" spans="1:11" ht="15.5" x14ac:dyDescent="0.35">
      <c r="A88" s="11">
        <v>45902</v>
      </c>
    </row>
    <row r="89" spans="1:11" ht="15.5" x14ac:dyDescent="0.35">
      <c r="A89" s="11">
        <v>45972</v>
      </c>
    </row>
    <row r="90" spans="1:11" ht="15.5" x14ac:dyDescent="0.35">
      <c r="A90" s="11">
        <v>45989</v>
      </c>
    </row>
    <row r="91" spans="1:11" ht="15.5" x14ac:dyDescent="0.35">
      <c r="A91" s="11">
        <v>45990</v>
      </c>
    </row>
    <row r="92" spans="1:11" ht="15.5" x14ac:dyDescent="0.35">
      <c r="A92" s="11">
        <v>46015</v>
      </c>
    </row>
    <row r="93" spans="1:11" ht="15.5" x14ac:dyDescent="0.35">
      <c r="A93" s="11">
        <v>46016</v>
      </c>
    </row>
    <row r="94" spans="1:11" ht="15.5" x14ac:dyDescent="0.35">
      <c r="A94" s="11">
        <v>46017</v>
      </c>
    </row>
    <row r="95" spans="1:11" ht="15.5" x14ac:dyDescent="0.35">
      <c r="A95" s="11">
        <v>45658</v>
      </c>
    </row>
    <row r="96" spans="1:11" ht="15.5" x14ac:dyDescent="0.35">
      <c r="A96" s="11">
        <v>45677</v>
      </c>
    </row>
    <row r="97" spans="1:1" ht="15.5" x14ac:dyDescent="0.35">
      <c r="A97" s="11">
        <v>45765</v>
      </c>
    </row>
    <row r="98" spans="1:1" x14ac:dyDescent="0.35">
      <c r="A98" s="12"/>
    </row>
  </sheetData>
  <sortState xmlns:xlrd2="http://schemas.microsoft.com/office/spreadsheetml/2017/richdata2" ref="A3:P84">
    <sortCondition ref="H3:H84"/>
  </sortState>
  <mergeCells count="1">
    <mergeCell ref="A2:J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0" ht="22.5" customHeight="1" thickBot="1" x14ac:dyDescent="0.4">
      <c r="A1" s="56" t="s">
        <v>138</v>
      </c>
      <c r="B1" s="57"/>
      <c r="C1" s="57"/>
      <c r="D1" s="57"/>
      <c r="E1" s="57"/>
      <c r="F1" s="57"/>
      <c r="G1" s="57"/>
      <c r="H1" s="57"/>
      <c r="I1" s="58"/>
    </row>
    <row r="2" spans="1:10" ht="61" customHeight="1" x14ac:dyDescent="0.35">
      <c r="A2" s="23" t="s">
        <v>48</v>
      </c>
      <c r="B2" s="24" t="s">
        <v>0</v>
      </c>
      <c r="C2" s="25" t="s">
        <v>137</v>
      </c>
      <c r="D2" s="25" t="s">
        <v>133</v>
      </c>
      <c r="E2" s="25" t="s">
        <v>134</v>
      </c>
      <c r="F2" s="25" t="s">
        <v>135</v>
      </c>
      <c r="G2" s="26" t="s">
        <v>128</v>
      </c>
      <c r="H2" s="26" t="s">
        <v>129</v>
      </c>
      <c r="I2" s="26" t="s">
        <v>127</v>
      </c>
    </row>
    <row r="3" spans="1:10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0" x14ac:dyDescent="0.35">
      <c r="A4" s="34" t="s">
        <v>104</v>
      </c>
      <c r="B4" s="35" t="s">
        <v>96</v>
      </c>
      <c r="C4" s="36"/>
      <c r="D4" s="36"/>
      <c r="E4" s="36"/>
      <c r="F4" s="36" t="s">
        <v>132</v>
      </c>
      <c r="G4" s="37">
        <v>45905</v>
      </c>
      <c r="H4" s="37">
        <f>IF(G4="TBD","TBD",WORKDAY(G4,15,HOLIDAYS!$A$1:$A$5))</f>
        <v>45926</v>
      </c>
      <c r="I4" s="37">
        <f>IF(G4="TBD","TBD",WORKDAY(G4,30,HOLIDAYS!$A$1:$A$5))</f>
        <v>45947</v>
      </c>
      <c r="J4" s="13"/>
    </row>
    <row r="5" spans="1:10" x14ac:dyDescent="0.35">
      <c r="A5" s="34" t="s">
        <v>105</v>
      </c>
      <c r="B5" s="35" t="s">
        <v>97</v>
      </c>
      <c r="C5" s="36" t="s">
        <v>132</v>
      </c>
      <c r="D5" s="36"/>
      <c r="E5" s="36"/>
      <c r="F5" s="36" t="s">
        <v>132</v>
      </c>
      <c r="G5" s="37">
        <v>45905</v>
      </c>
      <c r="H5" s="37">
        <f>IF(G5="TBD","TBD",WORKDAY(G5,15,HOLIDAYS!$A$1:$A$5))</f>
        <v>45926</v>
      </c>
      <c r="I5" s="37">
        <f>IF(G5="TBD","TBD",WORKDAY(G5,30,HOLIDAYS!$A$1:$A$5))</f>
        <v>45947</v>
      </c>
      <c r="J5" s="13"/>
    </row>
    <row r="6" spans="1:10" x14ac:dyDescent="0.35">
      <c r="A6" s="34" t="s">
        <v>159</v>
      </c>
      <c r="B6" s="38" t="s">
        <v>81</v>
      </c>
      <c r="C6" s="36" t="s">
        <v>132</v>
      </c>
      <c r="D6" s="36" t="s">
        <v>132</v>
      </c>
      <c r="E6" s="36" t="s">
        <v>132</v>
      </c>
      <c r="F6" s="36" t="s">
        <v>132</v>
      </c>
      <c r="G6" s="37">
        <v>45961</v>
      </c>
      <c r="H6" s="37">
        <v>45985</v>
      </c>
      <c r="I6" s="37">
        <v>46008</v>
      </c>
    </row>
    <row r="7" spans="1:10" x14ac:dyDescent="0.35">
      <c r="A7" s="34" t="s">
        <v>141</v>
      </c>
      <c r="B7" s="38" t="s">
        <v>163</v>
      </c>
      <c r="C7" s="36" t="s">
        <v>132</v>
      </c>
      <c r="D7" s="36"/>
      <c r="E7" s="36"/>
      <c r="F7" s="36" t="s">
        <v>132</v>
      </c>
      <c r="G7" s="37">
        <v>45961</v>
      </c>
      <c r="H7" s="37">
        <v>45985</v>
      </c>
      <c r="I7" s="37">
        <v>46008</v>
      </c>
    </row>
    <row r="8" spans="1:10" customFormat="1" x14ac:dyDescent="0.35">
      <c r="A8" s="34" t="s">
        <v>157</v>
      </c>
      <c r="B8" s="38" t="s">
        <v>195</v>
      </c>
      <c r="C8" s="36"/>
      <c r="D8" s="36"/>
      <c r="E8" s="36"/>
      <c r="F8" s="36" t="s">
        <v>132</v>
      </c>
      <c r="G8" s="52">
        <v>45940</v>
      </c>
      <c r="H8" s="52">
        <f>IF(G8="TBD","TBD",WORKDAY(G8,15,HOLIDAYS!$A$1:$A$5))</f>
        <v>45961</v>
      </c>
      <c r="I8" s="52">
        <v>45985</v>
      </c>
    </row>
    <row r="9" spans="1:10" x14ac:dyDescent="0.35">
      <c r="A9" s="34" t="s">
        <v>28</v>
      </c>
      <c r="B9" s="35" t="s">
        <v>165</v>
      </c>
      <c r="C9" s="36"/>
      <c r="D9" s="36" t="s">
        <v>132</v>
      </c>
      <c r="E9" s="36" t="s">
        <v>132</v>
      </c>
      <c r="F9" s="36" t="s">
        <v>132</v>
      </c>
      <c r="G9" s="52">
        <v>45940</v>
      </c>
      <c r="H9" s="52">
        <f>IF(G9="TBD","TBD",WORKDAY(G9,15,HOLIDAYS!$A$1:$A$5))</f>
        <v>45961</v>
      </c>
      <c r="I9" s="52">
        <v>45985</v>
      </c>
    </row>
    <row r="10" spans="1:10" x14ac:dyDescent="0.35">
      <c r="A10" s="34" t="s">
        <v>29</v>
      </c>
      <c r="B10" s="35" t="s">
        <v>30</v>
      </c>
      <c r="C10" s="36" t="s">
        <v>132</v>
      </c>
      <c r="D10" s="36" t="s">
        <v>132</v>
      </c>
      <c r="E10" s="36" t="s">
        <v>132</v>
      </c>
      <c r="F10" s="36" t="s">
        <v>132</v>
      </c>
      <c r="G10" s="52">
        <v>45940</v>
      </c>
      <c r="H10" s="52">
        <f>IF(G10="TBD","TBD",WORKDAY(G10,15,HOLIDAYS!$A$1:$A$5))</f>
        <v>45961</v>
      </c>
      <c r="I10" s="52">
        <v>45985</v>
      </c>
    </row>
    <row r="11" spans="1:10" ht="46.5" x14ac:dyDescent="0.35">
      <c r="A11" s="34" t="s">
        <v>93</v>
      </c>
      <c r="B11" s="39" t="s">
        <v>95</v>
      </c>
      <c r="C11" s="36" t="s">
        <v>132</v>
      </c>
      <c r="D11" s="36" t="s">
        <v>132</v>
      </c>
      <c r="E11" s="36" t="s">
        <v>132</v>
      </c>
      <c r="F11" s="36" t="s">
        <v>132</v>
      </c>
      <c r="G11" s="37">
        <v>45905</v>
      </c>
      <c r="H11" s="37">
        <f>IF(G11="TBD","TBD",WORKDAY(G11,15,HOLIDAYS!$A$1:$A$5))</f>
        <v>45926</v>
      </c>
      <c r="I11" s="37">
        <f>IF(G11="TBD","TBD",WORKDAY(G11,30,HOLIDAYS!$A$1:$A$5))</f>
        <v>45947</v>
      </c>
    </row>
    <row r="12" spans="1:10" x14ac:dyDescent="0.35">
      <c r="A12" s="34" t="s">
        <v>31</v>
      </c>
      <c r="B12" s="35" t="s">
        <v>32</v>
      </c>
      <c r="C12" s="36" t="s">
        <v>132</v>
      </c>
      <c r="D12" s="36" t="s">
        <v>132</v>
      </c>
      <c r="E12" s="36" t="s">
        <v>132</v>
      </c>
      <c r="F12" s="36" t="s">
        <v>132</v>
      </c>
      <c r="G12" s="37">
        <v>45926</v>
      </c>
      <c r="H12" s="37">
        <f>IF(G12="TBD","TBD",WORKDAY(G12,15,HOLIDAYS!$A$1:$A$5))</f>
        <v>45947</v>
      </c>
      <c r="I12" s="37">
        <f>IF(G12="TBD","TBD",WORKDAY(G12,30,HOLIDAYS!$A$1:$A$5))</f>
        <v>45968</v>
      </c>
    </row>
    <row r="13" spans="1:10" x14ac:dyDescent="0.35">
      <c r="A13" s="48" t="s">
        <v>126</v>
      </c>
      <c r="B13" s="45" t="s">
        <v>166</v>
      </c>
      <c r="C13" s="46"/>
      <c r="D13" s="46" t="s">
        <v>132</v>
      </c>
      <c r="E13" s="46" t="s">
        <v>132</v>
      </c>
      <c r="F13" s="46" t="s">
        <v>132</v>
      </c>
      <c r="G13" s="52">
        <v>45975</v>
      </c>
      <c r="H13" s="52">
        <v>46000</v>
      </c>
      <c r="I13" s="52">
        <v>46027</v>
      </c>
    </row>
    <row r="14" spans="1:10" x14ac:dyDescent="0.35">
      <c r="A14" s="48" t="s">
        <v>190</v>
      </c>
      <c r="B14" s="45" t="s">
        <v>167</v>
      </c>
      <c r="C14" s="46"/>
      <c r="D14" s="46" t="s">
        <v>132</v>
      </c>
      <c r="E14" s="46" t="s">
        <v>132</v>
      </c>
      <c r="F14" s="46" t="s">
        <v>132</v>
      </c>
      <c r="G14" s="52">
        <v>45975</v>
      </c>
      <c r="H14" s="52">
        <v>46000</v>
      </c>
      <c r="I14" s="52">
        <v>46027</v>
      </c>
    </row>
    <row r="15" spans="1:10" x14ac:dyDescent="0.35">
      <c r="A15" s="38" t="s">
        <v>94</v>
      </c>
      <c r="B15" s="38" t="s">
        <v>168</v>
      </c>
      <c r="C15" s="36"/>
      <c r="D15" s="36" t="s">
        <v>132</v>
      </c>
      <c r="E15" s="36" t="s">
        <v>132</v>
      </c>
      <c r="F15" s="36" t="s">
        <v>132</v>
      </c>
      <c r="G15" s="52">
        <v>45940</v>
      </c>
      <c r="H15" s="52">
        <f>IF(G15="TBD","TBD",WORKDAY(G15,15,HOLIDAYS!$A$1:$A$5))</f>
        <v>45961</v>
      </c>
      <c r="I15" s="52">
        <v>45985</v>
      </c>
    </row>
    <row r="16" spans="1:10" x14ac:dyDescent="0.35">
      <c r="A16" s="34" t="s">
        <v>121</v>
      </c>
      <c r="B16" s="35" t="s">
        <v>120</v>
      </c>
      <c r="C16" s="36"/>
      <c r="D16" s="36"/>
      <c r="E16" s="36"/>
      <c r="F16" s="36" t="s">
        <v>132</v>
      </c>
      <c r="G16" s="37">
        <v>45961</v>
      </c>
      <c r="H16" s="37">
        <v>45985</v>
      </c>
      <c r="I16" s="37">
        <v>46008</v>
      </c>
    </row>
    <row r="17" spans="1:9" ht="9.65" customHeight="1" x14ac:dyDescent="0.35">
      <c r="B17" s="3"/>
      <c r="C17" s="3"/>
      <c r="D17" s="3"/>
      <c r="E17" s="3"/>
      <c r="F17" s="3"/>
      <c r="G17" s="3"/>
      <c r="H17" s="3"/>
      <c r="I17" s="27"/>
    </row>
    <row r="18" spans="1:9" x14ac:dyDescent="0.35">
      <c r="A18" s="59" t="s">
        <v>109</v>
      </c>
      <c r="B18" s="59"/>
      <c r="C18" s="3"/>
      <c r="D18" s="3"/>
      <c r="E18" s="3"/>
      <c r="F18" s="3"/>
      <c r="G18" s="4"/>
      <c r="H18" s="4"/>
      <c r="I18" s="3"/>
    </row>
    <row r="19" spans="1:9" x14ac:dyDescent="0.35">
      <c r="A19" s="3" t="s">
        <v>130</v>
      </c>
    </row>
    <row r="20" spans="1:9" x14ac:dyDescent="0.35">
      <c r="A20" s="21" t="s">
        <v>131</v>
      </c>
      <c r="B20" s="22"/>
    </row>
  </sheetData>
  <mergeCells count="3">
    <mergeCell ref="A1:I1"/>
    <mergeCell ref="A18:B18"/>
    <mergeCell ref="A3:I3"/>
  </mergeCells>
  <printOptions horizontalCentered="1"/>
  <pageMargins left="0.5" right="0.5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1" ht="22.5" customHeight="1" thickBot="1" x14ac:dyDescent="0.4">
      <c r="A1" s="56" t="s">
        <v>193</v>
      </c>
      <c r="B1" s="57"/>
      <c r="C1" s="57"/>
      <c r="D1" s="57"/>
      <c r="E1" s="57"/>
      <c r="F1" s="57"/>
      <c r="G1" s="57"/>
      <c r="H1" s="57"/>
      <c r="I1" s="58"/>
    </row>
    <row r="2" spans="1:11" ht="61" customHeight="1" x14ac:dyDescent="0.35">
      <c r="A2" s="23" t="s">
        <v>48</v>
      </c>
      <c r="B2" s="24" t="s">
        <v>0</v>
      </c>
      <c r="C2" s="25" t="s">
        <v>137</v>
      </c>
      <c r="D2" s="25" t="s">
        <v>133</v>
      </c>
      <c r="E2" s="25" t="s">
        <v>134</v>
      </c>
      <c r="F2" s="25" t="s">
        <v>135</v>
      </c>
      <c r="G2" s="26" t="s">
        <v>128</v>
      </c>
      <c r="H2" s="26" t="s">
        <v>129</v>
      </c>
      <c r="I2" s="26" t="s">
        <v>127</v>
      </c>
    </row>
    <row r="3" spans="1:11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1" x14ac:dyDescent="0.35">
      <c r="A4" s="34" t="s">
        <v>1</v>
      </c>
      <c r="B4" s="35" t="s">
        <v>169</v>
      </c>
      <c r="C4" s="36"/>
      <c r="D4" s="36" t="s">
        <v>132</v>
      </c>
      <c r="E4" s="36" t="s">
        <v>132</v>
      </c>
      <c r="F4" s="36" t="s">
        <v>132</v>
      </c>
      <c r="G4" s="52">
        <v>45940</v>
      </c>
      <c r="H4" s="52">
        <f>IF(G4="TBD","TBD",WORKDAY(G4,15,HOLIDAYS!$A$1:$A$5))</f>
        <v>45961</v>
      </c>
      <c r="I4" s="52">
        <v>45985</v>
      </c>
    </row>
    <row r="5" spans="1:11" x14ac:dyDescent="0.35">
      <c r="A5" s="34" t="s">
        <v>3</v>
      </c>
      <c r="B5" s="35" t="s">
        <v>170</v>
      </c>
      <c r="C5" s="36"/>
      <c r="D5" s="36" t="s">
        <v>132</v>
      </c>
      <c r="E5" s="36" t="s">
        <v>132</v>
      </c>
      <c r="F5" s="36" t="s">
        <v>132</v>
      </c>
      <c r="G5" s="52">
        <v>45940</v>
      </c>
      <c r="H5" s="52">
        <f>IF(G5="TBD","TBD",WORKDAY(G5,15,HOLIDAYS!$A$1:$A$5))</f>
        <v>45961</v>
      </c>
      <c r="I5" s="52">
        <v>45985</v>
      </c>
    </row>
    <row r="6" spans="1:11" x14ac:dyDescent="0.35">
      <c r="A6" s="34" t="s">
        <v>106</v>
      </c>
      <c r="B6" s="35" t="s">
        <v>92</v>
      </c>
      <c r="C6" s="36"/>
      <c r="D6" s="36"/>
      <c r="E6" s="36"/>
      <c r="F6" s="36" t="s">
        <v>132</v>
      </c>
      <c r="G6" s="52">
        <v>45940</v>
      </c>
      <c r="H6" s="52">
        <f>IF(G6="TBD","TBD",WORKDAY(G6,15,HOLIDAYS!$A$1:$A$5))</f>
        <v>45961</v>
      </c>
      <c r="I6" s="52">
        <v>45985</v>
      </c>
    </row>
    <row r="7" spans="1:11" x14ac:dyDescent="0.35">
      <c r="A7" s="34" t="s">
        <v>107</v>
      </c>
      <c r="B7" s="35" t="s">
        <v>171</v>
      </c>
      <c r="C7" s="36"/>
      <c r="D7" s="36"/>
      <c r="E7" s="36"/>
      <c r="F7" s="36" t="s">
        <v>132</v>
      </c>
      <c r="G7" s="52">
        <v>45940</v>
      </c>
      <c r="H7" s="52">
        <f>IF(G7="TBD","TBD",WORKDAY(G7,15,HOLIDAYS!$A$1:$A$5))</f>
        <v>45961</v>
      </c>
      <c r="I7" s="52">
        <v>45985</v>
      </c>
    </row>
    <row r="8" spans="1:11" x14ac:dyDescent="0.35">
      <c r="A8" s="34" t="s">
        <v>90</v>
      </c>
      <c r="B8" s="35" t="s">
        <v>4</v>
      </c>
      <c r="C8" s="36"/>
      <c r="D8" s="36" t="s">
        <v>132</v>
      </c>
      <c r="E8" s="36" t="s">
        <v>132</v>
      </c>
      <c r="F8" s="36" t="s">
        <v>132</v>
      </c>
      <c r="G8" s="37">
        <v>45926</v>
      </c>
      <c r="H8" s="37">
        <f>IF(G8="TBD","TBD",WORKDAY(G8,15,HOLIDAYS!$A$1:$A$5))</f>
        <v>45947</v>
      </c>
      <c r="I8" s="37">
        <f>IF(G8="TBD","TBD",WORKDAY(G8,30,HOLIDAYS!$A$1:$A$5))</f>
        <v>45968</v>
      </c>
    </row>
    <row r="9" spans="1:11" x14ac:dyDescent="0.35">
      <c r="A9" s="34" t="s">
        <v>91</v>
      </c>
      <c r="B9" s="35" t="s">
        <v>5</v>
      </c>
      <c r="C9" s="36"/>
      <c r="D9" s="36" t="s">
        <v>132</v>
      </c>
      <c r="E9" s="36" t="s">
        <v>132</v>
      </c>
      <c r="F9" s="36" t="s">
        <v>132</v>
      </c>
      <c r="G9" s="37">
        <v>45926</v>
      </c>
      <c r="H9" s="37">
        <f>IF(G9="TBD","TBD",WORKDAY(G9,15,HOLIDAYS!$A$1:$A$5))</f>
        <v>45947</v>
      </c>
      <c r="I9" s="37">
        <f>IF(G9="TBD","TBD",WORKDAY(G9,30,HOLIDAYS!$A$1:$A$5))</f>
        <v>45968</v>
      </c>
    </row>
    <row r="10" spans="1:11" x14ac:dyDescent="0.35">
      <c r="A10" s="34" t="s">
        <v>6</v>
      </c>
      <c r="B10" s="35" t="s">
        <v>172</v>
      </c>
      <c r="C10" s="36"/>
      <c r="D10" s="36" t="s">
        <v>132</v>
      </c>
      <c r="E10" s="36" t="s">
        <v>132</v>
      </c>
      <c r="F10" s="36" t="s">
        <v>132</v>
      </c>
      <c r="G10" s="52">
        <v>45940</v>
      </c>
      <c r="H10" s="52">
        <f>IF(G10="TBD","TBD",WORKDAY(G10,15,HOLIDAYS!$A$1:$A$5))</f>
        <v>45961</v>
      </c>
      <c r="I10" s="52">
        <v>45985</v>
      </c>
    </row>
    <row r="11" spans="1:11" x14ac:dyDescent="0.35">
      <c r="A11" s="34" t="s">
        <v>7</v>
      </c>
      <c r="B11" s="35" t="s">
        <v>8</v>
      </c>
      <c r="C11" s="36"/>
      <c r="D11" s="36" t="s">
        <v>132</v>
      </c>
      <c r="E11" s="36" t="s">
        <v>132</v>
      </c>
      <c r="F11" s="36" t="s">
        <v>132</v>
      </c>
      <c r="G11" s="37">
        <v>45926</v>
      </c>
      <c r="H11" s="37">
        <f>IF(G11="TBD","TBD",WORKDAY(G11,15,HOLIDAYS!$A$1:$A$5))</f>
        <v>45947</v>
      </c>
      <c r="I11" s="37">
        <f>IF(G11="TBD","TBD",WORKDAY(G11,30,HOLIDAYS!$A$1:$A$5))</f>
        <v>45968</v>
      </c>
    </row>
    <row r="12" spans="1:11" x14ac:dyDescent="0.35">
      <c r="A12" s="34" t="s">
        <v>108</v>
      </c>
      <c r="B12" s="35" t="s">
        <v>9</v>
      </c>
      <c r="C12" s="36"/>
      <c r="D12" s="36"/>
      <c r="E12" s="36"/>
      <c r="F12" s="36" t="s">
        <v>132</v>
      </c>
      <c r="G12" s="52">
        <v>45940</v>
      </c>
      <c r="H12" s="52">
        <f>IF(G12="TBD","TBD",WORKDAY(G12,15,HOLIDAYS!$A$1:$A$5))</f>
        <v>45961</v>
      </c>
      <c r="I12" s="52">
        <v>45985</v>
      </c>
    </row>
    <row r="13" spans="1:11" x14ac:dyDescent="0.35">
      <c r="A13" s="34" t="s">
        <v>123</v>
      </c>
      <c r="B13" s="35" t="s">
        <v>122</v>
      </c>
      <c r="C13" s="36"/>
      <c r="D13" s="36"/>
      <c r="E13" s="36"/>
      <c r="F13" s="36" t="s">
        <v>132</v>
      </c>
      <c r="G13" s="52">
        <v>45940</v>
      </c>
      <c r="H13" s="52">
        <f>IF(G13="TBD","TBD",WORKDAY(G13,15,HOLIDAYS!$A$1:$A$5))</f>
        <v>45961</v>
      </c>
      <c r="I13" s="52">
        <v>45985</v>
      </c>
    </row>
    <row r="14" spans="1:11" x14ac:dyDescent="0.35">
      <c r="A14" s="34" t="s">
        <v>86</v>
      </c>
      <c r="B14" s="35" t="s">
        <v>10</v>
      </c>
      <c r="C14" s="36"/>
      <c r="D14" s="36" t="s">
        <v>132</v>
      </c>
      <c r="E14" s="36" t="s">
        <v>132</v>
      </c>
      <c r="F14" s="36" t="s">
        <v>132</v>
      </c>
      <c r="G14" s="37">
        <v>45926</v>
      </c>
      <c r="H14" s="37">
        <f>IF(G14="TBD","TBD",WORKDAY(G14,15,HOLIDAYS!$A$1:$A$5))</f>
        <v>45947</v>
      </c>
      <c r="I14" s="37">
        <f>IF(G14="TBD","TBD",WORKDAY(G14,30,HOLIDAYS!$A$1:$A$5))</f>
        <v>45968</v>
      </c>
    </row>
    <row r="15" spans="1:11" x14ac:dyDescent="0.35">
      <c r="A15" s="34" t="s">
        <v>87</v>
      </c>
      <c r="B15" s="35" t="s">
        <v>11</v>
      </c>
      <c r="C15" s="36"/>
      <c r="D15" s="36" t="s">
        <v>132</v>
      </c>
      <c r="E15" s="36" t="s">
        <v>132</v>
      </c>
      <c r="F15" s="36" t="s">
        <v>132</v>
      </c>
      <c r="G15" s="37">
        <v>45926</v>
      </c>
      <c r="H15" s="37">
        <f>IF(G15="TBD","TBD",WORKDAY(G15,15,HOLIDAYS!$A$1:$A$5))</f>
        <v>45947</v>
      </c>
      <c r="I15" s="37">
        <f>IF(G15="TBD","TBD",WORKDAY(G15,30,HOLIDAYS!$A$1:$A$5))</f>
        <v>45968</v>
      </c>
      <c r="K15" s="5"/>
    </row>
    <row r="16" spans="1:11" x14ac:dyDescent="0.35">
      <c r="A16" s="34" t="s">
        <v>84</v>
      </c>
      <c r="B16" s="35" t="s">
        <v>12</v>
      </c>
      <c r="C16" s="36"/>
      <c r="D16" s="36" t="s">
        <v>132</v>
      </c>
      <c r="E16" s="36" t="s">
        <v>132</v>
      </c>
      <c r="F16" s="36" t="s">
        <v>132</v>
      </c>
      <c r="G16" s="37">
        <v>45926</v>
      </c>
      <c r="H16" s="37">
        <f>IF(G16="TBD","TBD",WORKDAY(G16,15,HOLIDAYS!$A$1:$A$5))</f>
        <v>45947</v>
      </c>
      <c r="I16" s="37">
        <f>IF(G16="TBD","TBD",WORKDAY(G16,30,HOLIDAYS!$A$1:$A$5))</f>
        <v>45968</v>
      </c>
    </row>
    <row r="17" spans="1:9" x14ac:dyDescent="0.35">
      <c r="A17" s="34" t="s">
        <v>85</v>
      </c>
      <c r="B17" s="35" t="s">
        <v>13</v>
      </c>
      <c r="C17" s="36"/>
      <c r="D17" s="36" t="s">
        <v>132</v>
      </c>
      <c r="E17" s="36" t="s">
        <v>132</v>
      </c>
      <c r="F17" s="36" t="s">
        <v>132</v>
      </c>
      <c r="G17" s="37">
        <v>45926</v>
      </c>
      <c r="H17" s="37">
        <f>IF(G17="TBD","TBD",WORKDAY(G17,15,HOLIDAYS!$A$1:$A$5))</f>
        <v>45947</v>
      </c>
      <c r="I17" s="37">
        <f>IF(G17="TBD","TBD",WORKDAY(G17,30,HOLIDAYS!$A$1:$A$5))</f>
        <v>45968</v>
      </c>
    </row>
    <row r="18" spans="1:9" x14ac:dyDescent="0.35">
      <c r="A18" s="34" t="s">
        <v>117</v>
      </c>
      <c r="B18" s="35" t="s">
        <v>2</v>
      </c>
      <c r="C18" s="36"/>
      <c r="D18" s="36" t="s">
        <v>132</v>
      </c>
      <c r="E18" s="36" t="s">
        <v>132</v>
      </c>
      <c r="F18" s="36" t="s">
        <v>132</v>
      </c>
      <c r="G18" s="52">
        <v>45940</v>
      </c>
      <c r="H18" s="52">
        <f>IF(G18="TBD","TBD",WORKDAY(G18,15,HOLIDAYS!$A$1:$A$5))</f>
        <v>45961</v>
      </c>
      <c r="I18" s="52">
        <v>45985</v>
      </c>
    </row>
    <row r="19" spans="1:9" x14ac:dyDescent="0.35">
      <c r="A19" s="34" t="s">
        <v>33</v>
      </c>
      <c r="B19" s="35" t="s">
        <v>34</v>
      </c>
      <c r="C19" s="36"/>
      <c r="D19" s="36" t="s">
        <v>132</v>
      </c>
      <c r="E19" s="36" t="s">
        <v>132</v>
      </c>
      <c r="F19" s="36" t="s">
        <v>132</v>
      </c>
      <c r="G19" s="37">
        <v>45926</v>
      </c>
      <c r="H19" s="37">
        <f>IF(G19="TBD","TBD",WORKDAY(G19,15,HOLIDAYS!$A$1:$A$5))</f>
        <v>45947</v>
      </c>
      <c r="I19" s="37">
        <f>IF(G19="TBD","TBD",WORKDAY(G19,30,HOLIDAYS!$A$1:$A$5))</f>
        <v>45968</v>
      </c>
    </row>
    <row r="20" spans="1:9" ht="9.65" customHeight="1" x14ac:dyDescent="0.35">
      <c r="I20" s="2"/>
    </row>
    <row r="21" spans="1:9" x14ac:dyDescent="0.35">
      <c r="A21" s="59" t="s">
        <v>109</v>
      </c>
      <c r="B21" s="59"/>
      <c r="G21" s="4"/>
      <c r="H21" s="4"/>
    </row>
    <row r="22" spans="1:9" x14ac:dyDescent="0.35">
      <c r="A22" s="3" t="s">
        <v>130</v>
      </c>
    </row>
    <row r="23" spans="1:9" x14ac:dyDescent="0.35">
      <c r="A23" s="21" t="s">
        <v>131</v>
      </c>
      <c r="B23" s="22"/>
    </row>
  </sheetData>
  <mergeCells count="3">
    <mergeCell ref="A21:B21"/>
    <mergeCell ref="A1:I1"/>
    <mergeCell ref="A3:I3"/>
  </mergeCells>
  <printOptions horizontalCentered="1"/>
  <pageMargins left="0.5" right="0.5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0" ht="22.5" customHeight="1" thickBot="1" x14ac:dyDescent="0.4">
      <c r="A1" s="56" t="s">
        <v>192</v>
      </c>
      <c r="B1" s="57"/>
      <c r="C1" s="57"/>
      <c r="D1" s="57"/>
      <c r="E1" s="57"/>
      <c r="F1" s="57"/>
      <c r="G1" s="57"/>
      <c r="H1" s="57"/>
      <c r="I1" s="58"/>
    </row>
    <row r="2" spans="1:10" ht="61" customHeight="1" x14ac:dyDescent="0.35">
      <c r="A2" s="23" t="s">
        <v>48</v>
      </c>
      <c r="B2" s="24" t="s">
        <v>0</v>
      </c>
      <c r="C2" s="25" t="s">
        <v>137</v>
      </c>
      <c r="D2" s="25" t="s">
        <v>133</v>
      </c>
      <c r="E2" s="25" t="s">
        <v>134</v>
      </c>
      <c r="F2" s="25" t="s">
        <v>135</v>
      </c>
      <c r="G2" s="26" t="s">
        <v>128</v>
      </c>
      <c r="H2" s="26" t="s">
        <v>129</v>
      </c>
      <c r="I2" s="26" t="s">
        <v>127</v>
      </c>
    </row>
    <row r="3" spans="1:10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0" x14ac:dyDescent="0.35">
      <c r="A4" s="34" t="s">
        <v>21</v>
      </c>
      <c r="B4" s="45" t="s">
        <v>173</v>
      </c>
      <c r="C4" s="36"/>
      <c r="D4" s="36" t="s">
        <v>132</v>
      </c>
      <c r="E4" s="36" t="s">
        <v>132</v>
      </c>
      <c r="F4" s="36" t="s">
        <v>132</v>
      </c>
      <c r="G4" s="52">
        <v>45975</v>
      </c>
      <c r="H4" s="52">
        <v>46000</v>
      </c>
      <c r="I4" s="52">
        <v>46027</v>
      </c>
    </row>
    <row r="5" spans="1:10" x14ac:dyDescent="0.35">
      <c r="A5" s="34" t="s">
        <v>22</v>
      </c>
      <c r="B5" s="45" t="s">
        <v>174</v>
      </c>
      <c r="C5" s="36"/>
      <c r="D5" s="36" t="s">
        <v>132</v>
      </c>
      <c r="E5" s="36" t="s">
        <v>132</v>
      </c>
      <c r="F5" s="36" t="s">
        <v>132</v>
      </c>
      <c r="G5" s="52">
        <v>45975</v>
      </c>
      <c r="H5" s="52">
        <v>46000</v>
      </c>
      <c r="I5" s="52">
        <v>46027</v>
      </c>
    </row>
    <row r="6" spans="1:10" x14ac:dyDescent="0.35">
      <c r="A6" s="34" t="s">
        <v>25</v>
      </c>
      <c r="B6" s="45" t="s">
        <v>89</v>
      </c>
      <c r="C6" s="36"/>
      <c r="D6" s="36" t="s">
        <v>132</v>
      </c>
      <c r="E6" s="36" t="s">
        <v>132</v>
      </c>
      <c r="F6" s="36" t="s">
        <v>132</v>
      </c>
      <c r="G6" s="37">
        <v>45926</v>
      </c>
      <c r="H6" s="37">
        <f>IF(G6="TBD","TBD",WORKDAY(G6,15,HOLIDAYS!$A$1:$A$5))</f>
        <v>45947</v>
      </c>
      <c r="I6" s="37">
        <f>IF(G6="TBD","TBD",WORKDAY(G6,30,HOLIDAYS!$A$1:$A$5))</f>
        <v>45968</v>
      </c>
      <c r="J6" s="13"/>
    </row>
    <row r="7" spans="1:10" ht="15.75" customHeight="1" x14ac:dyDescent="0.35">
      <c r="A7" s="34" t="s">
        <v>196</v>
      </c>
      <c r="B7" s="45" t="s">
        <v>151</v>
      </c>
      <c r="C7" s="36"/>
      <c r="D7" s="36"/>
      <c r="E7" s="36"/>
      <c r="F7" s="36" t="s">
        <v>132</v>
      </c>
      <c r="G7" s="37">
        <v>45926</v>
      </c>
      <c r="H7" s="37">
        <f>IF(G7="TBD","TBD",WORKDAY(G7,15,HOLIDAYS!$A$1:$A$5))</f>
        <v>45947</v>
      </c>
      <c r="I7" s="37">
        <f>IF(G7="TBD","TBD",WORKDAY(G7,30,HOLIDAYS!$A$1:$A$5))</f>
        <v>45968</v>
      </c>
    </row>
    <row r="8" spans="1:10" ht="15.75" customHeight="1" x14ac:dyDescent="0.35">
      <c r="A8" s="34" t="s">
        <v>197</v>
      </c>
      <c r="B8" s="47" t="s">
        <v>150</v>
      </c>
      <c r="C8" s="36" t="s">
        <v>132</v>
      </c>
      <c r="D8" s="36"/>
      <c r="E8" s="36"/>
      <c r="F8" s="36" t="s">
        <v>132</v>
      </c>
      <c r="G8" s="37">
        <v>45926</v>
      </c>
      <c r="H8" s="37">
        <f>IF(G8="TBD","TBD",WORKDAY(G8,15,HOLIDAYS!$A$1:$A$5))</f>
        <v>45947</v>
      </c>
      <c r="I8" s="37">
        <f>IF(G8="TBD","TBD",WORKDAY(G8,30,HOLIDAYS!$A$1:$A$5))</f>
        <v>45968</v>
      </c>
    </row>
    <row r="9" spans="1:10" x14ac:dyDescent="0.35">
      <c r="A9" s="34" t="s">
        <v>118</v>
      </c>
      <c r="B9" s="45" t="s">
        <v>175</v>
      </c>
      <c r="C9" s="36"/>
      <c r="D9" s="36" t="s">
        <v>132</v>
      </c>
      <c r="E9" s="36" t="s">
        <v>132</v>
      </c>
      <c r="F9" s="36" t="s">
        <v>132</v>
      </c>
      <c r="G9" s="52">
        <v>45975</v>
      </c>
      <c r="H9" s="52">
        <v>46000</v>
      </c>
      <c r="I9" s="52">
        <v>46027</v>
      </c>
    </row>
    <row r="10" spans="1:10" ht="9.65" customHeight="1" x14ac:dyDescent="0.35">
      <c r="I10" s="2"/>
    </row>
    <row r="11" spans="1:10" x14ac:dyDescent="0.35">
      <c r="A11" s="59"/>
      <c r="B11" s="59"/>
      <c r="G11" s="4"/>
      <c r="H11" s="4"/>
    </row>
    <row r="12" spans="1:10" x14ac:dyDescent="0.35">
      <c r="A12" s="3" t="s">
        <v>130</v>
      </c>
    </row>
    <row r="13" spans="1:10" x14ac:dyDescent="0.35">
      <c r="A13" s="21" t="s">
        <v>131</v>
      </c>
      <c r="B13" s="22"/>
    </row>
  </sheetData>
  <mergeCells count="3">
    <mergeCell ref="A1:I1"/>
    <mergeCell ref="A11:B11"/>
    <mergeCell ref="A3:I3"/>
  </mergeCells>
  <printOptions horizontalCentered="1"/>
  <pageMargins left="0.5" right="0.5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0" ht="22.5" customHeight="1" thickBot="1" x14ac:dyDescent="0.4">
      <c r="A1" s="56" t="s">
        <v>140</v>
      </c>
      <c r="B1" s="57"/>
      <c r="C1" s="57"/>
      <c r="D1" s="57"/>
      <c r="E1" s="57"/>
      <c r="F1" s="57"/>
      <c r="G1" s="57"/>
      <c r="H1" s="57"/>
      <c r="I1" s="58"/>
    </row>
    <row r="2" spans="1:10" ht="61" customHeight="1" x14ac:dyDescent="0.35">
      <c r="A2" s="23" t="s">
        <v>48</v>
      </c>
      <c r="B2" s="24" t="s">
        <v>0</v>
      </c>
      <c r="C2" s="25" t="s">
        <v>137</v>
      </c>
      <c r="D2" s="25" t="s">
        <v>133</v>
      </c>
      <c r="E2" s="25" t="s">
        <v>134</v>
      </c>
      <c r="F2" s="25" t="s">
        <v>135</v>
      </c>
      <c r="G2" s="26" t="s">
        <v>128</v>
      </c>
      <c r="H2" s="26" t="s">
        <v>129</v>
      </c>
      <c r="I2" s="26" t="s">
        <v>127</v>
      </c>
    </row>
    <row r="3" spans="1:10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0" x14ac:dyDescent="0.35">
      <c r="A4" s="34" t="s">
        <v>14</v>
      </c>
      <c r="B4" s="45" t="s">
        <v>176</v>
      </c>
      <c r="C4" s="46"/>
      <c r="D4" s="36" t="s">
        <v>132</v>
      </c>
      <c r="E4" s="36" t="s">
        <v>132</v>
      </c>
      <c r="F4" s="36" t="s">
        <v>132</v>
      </c>
      <c r="G4" s="37">
        <v>45961</v>
      </c>
      <c r="H4" s="37">
        <v>45985</v>
      </c>
      <c r="I4" s="37">
        <v>46008</v>
      </c>
    </row>
    <row r="5" spans="1:10" x14ac:dyDescent="0.35">
      <c r="A5" s="34" t="s">
        <v>114</v>
      </c>
      <c r="B5" s="45" t="s">
        <v>177</v>
      </c>
      <c r="C5" s="46"/>
      <c r="D5" s="36" t="s">
        <v>132</v>
      </c>
      <c r="E5" s="36" t="s">
        <v>132</v>
      </c>
      <c r="F5" s="36" t="s">
        <v>132</v>
      </c>
      <c r="G5" s="37">
        <v>45961</v>
      </c>
      <c r="H5" s="37">
        <v>45985</v>
      </c>
      <c r="I5" s="37">
        <v>46008</v>
      </c>
    </row>
    <row r="6" spans="1:10" x14ac:dyDescent="0.35">
      <c r="A6" s="34" t="s">
        <v>99</v>
      </c>
      <c r="B6" s="45" t="s">
        <v>98</v>
      </c>
      <c r="C6" s="46"/>
      <c r="D6" s="36" t="s">
        <v>132</v>
      </c>
      <c r="E6" s="36" t="s">
        <v>132</v>
      </c>
      <c r="F6" s="36" t="s">
        <v>132</v>
      </c>
      <c r="G6" s="37">
        <v>45961</v>
      </c>
      <c r="H6" s="37">
        <v>45985</v>
      </c>
      <c r="I6" s="37">
        <v>46008</v>
      </c>
    </row>
    <row r="7" spans="1:10" x14ac:dyDescent="0.35">
      <c r="A7" s="34" t="s">
        <v>100</v>
      </c>
      <c r="B7" s="45" t="s">
        <v>178</v>
      </c>
      <c r="C7" s="46"/>
      <c r="D7" s="36" t="s">
        <v>132</v>
      </c>
      <c r="E7" s="36" t="s">
        <v>132</v>
      </c>
      <c r="F7" s="36" t="s">
        <v>132</v>
      </c>
      <c r="G7" s="37">
        <v>45961</v>
      </c>
      <c r="H7" s="37">
        <v>45985</v>
      </c>
      <c r="I7" s="37">
        <v>46008</v>
      </c>
    </row>
    <row r="8" spans="1:10" x14ac:dyDescent="0.35">
      <c r="A8" s="34" t="s">
        <v>115</v>
      </c>
      <c r="B8" s="45" t="s">
        <v>179</v>
      </c>
      <c r="C8" s="46"/>
      <c r="D8" s="36" t="s">
        <v>132</v>
      </c>
      <c r="E8" s="36" t="s">
        <v>132</v>
      </c>
      <c r="F8" s="36" t="s">
        <v>132</v>
      </c>
      <c r="G8" s="37">
        <v>45961</v>
      </c>
      <c r="H8" s="37">
        <v>45985</v>
      </c>
      <c r="I8" s="37">
        <v>46008</v>
      </c>
    </row>
    <row r="9" spans="1:10" x14ac:dyDescent="0.35">
      <c r="A9" s="34" t="s">
        <v>101</v>
      </c>
      <c r="B9" s="45" t="s">
        <v>180</v>
      </c>
      <c r="C9" s="46"/>
      <c r="D9" s="36" t="s">
        <v>132</v>
      </c>
      <c r="E9" s="36" t="s">
        <v>132</v>
      </c>
      <c r="F9" s="36" t="s">
        <v>132</v>
      </c>
      <c r="G9" s="37">
        <v>45961</v>
      </c>
      <c r="H9" s="37">
        <v>45985</v>
      </c>
      <c r="I9" s="37">
        <v>46008</v>
      </c>
    </row>
    <row r="10" spans="1:10" x14ac:dyDescent="0.35">
      <c r="A10" s="34" t="s">
        <v>15</v>
      </c>
      <c r="B10" s="45" t="s">
        <v>181</v>
      </c>
      <c r="C10" s="46"/>
      <c r="D10" s="36" t="s">
        <v>132</v>
      </c>
      <c r="E10" s="36" t="s">
        <v>132</v>
      </c>
      <c r="F10" s="36" t="s">
        <v>132</v>
      </c>
      <c r="G10" s="37">
        <v>45961</v>
      </c>
      <c r="H10" s="37">
        <v>45985</v>
      </c>
      <c r="I10" s="37">
        <v>46008</v>
      </c>
    </row>
    <row r="11" spans="1:10" x14ac:dyDescent="0.35">
      <c r="A11" s="34" t="s">
        <v>16</v>
      </c>
      <c r="B11" s="45" t="s">
        <v>17</v>
      </c>
      <c r="C11" s="46"/>
      <c r="D11" s="36" t="s">
        <v>132</v>
      </c>
      <c r="E11" s="36" t="s">
        <v>132</v>
      </c>
      <c r="F11" s="36" t="s">
        <v>132</v>
      </c>
      <c r="G11" s="37">
        <v>45926</v>
      </c>
      <c r="H11" s="37">
        <f>IF(G11="TBD","TBD",WORKDAY(G11,15,HOLIDAYS!$A$1:$A$5))</f>
        <v>45947</v>
      </c>
      <c r="I11" s="37">
        <f>IF(G11="TBD","TBD",WORKDAY(G11,30,HOLIDAYS!$A$1:$A$5))</f>
        <v>45968</v>
      </c>
    </row>
    <row r="12" spans="1:10" x14ac:dyDescent="0.35">
      <c r="A12" s="34" t="s">
        <v>88</v>
      </c>
      <c r="B12" s="45" t="s">
        <v>18</v>
      </c>
      <c r="C12" s="46"/>
      <c r="D12" s="36" t="s">
        <v>132</v>
      </c>
      <c r="E12" s="36" t="s">
        <v>132</v>
      </c>
      <c r="F12" s="36" t="s">
        <v>132</v>
      </c>
      <c r="G12" s="37">
        <v>45926</v>
      </c>
      <c r="H12" s="37">
        <f>IF(G12="TBD","TBD",WORKDAY(G12,15,HOLIDAYS!$A$1:$A$5))</f>
        <v>45947</v>
      </c>
      <c r="I12" s="37">
        <f>IF(G12="TBD","TBD",WORKDAY(G12,30,HOLIDAYS!$A$1:$A$5))</f>
        <v>45968</v>
      </c>
    </row>
    <row r="13" spans="1:10" x14ac:dyDescent="0.35">
      <c r="A13" s="34" t="s">
        <v>23</v>
      </c>
      <c r="B13" s="45" t="s">
        <v>24</v>
      </c>
      <c r="C13" s="46"/>
      <c r="D13" s="36" t="s">
        <v>132</v>
      </c>
      <c r="E13" s="36" t="s">
        <v>132</v>
      </c>
      <c r="F13" s="36" t="s">
        <v>132</v>
      </c>
      <c r="G13" s="37">
        <v>45926</v>
      </c>
      <c r="H13" s="37">
        <f>IF(G13="TBD","TBD",WORKDAY(G13,15,HOLIDAYS!$A$1:$A$5))</f>
        <v>45947</v>
      </c>
      <c r="I13" s="37">
        <f>IF(G13="TBD","TBD",WORKDAY(G13,30,HOLIDAYS!$A$1:$A$5))</f>
        <v>45968</v>
      </c>
    </row>
    <row r="14" spans="1:10" x14ac:dyDescent="0.35">
      <c r="A14" s="17" t="s">
        <v>102</v>
      </c>
      <c r="B14" s="19" t="s">
        <v>182</v>
      </c>
      <c r="C14" s="20"/>
      <c r="D14" s="18"/>
      <c r="E14" s="18"/>
      <c r="F14" s="18" t="s">
        <v>132</v>
      </c>
      <c r="G14" s="28" t="s">
        <v>191</v>
      </c>
      <c r="H14" s="28"/>
      <c r="I14" s="28"/>
    </row>
    <row r="15" spans="1:10" x14ac:dyDescent="0.35">
      <c r="A15" s="17" t="s">
        <v>103</v>
      </c>
      <c r="B15" s="19" t="s">
        <v>183</v>
      </c>
      <c r="C15" s="20"/>
      <c r="D15" s="18"/>
      <c r="E15" s="18"/>
      <c r="F15" s="18" t="s">
        <v>132</v>
      </c>
      <c r="G15" s="28" t="s">
        <v>191</v>
      </c>
      <c r="H15" s="28"/>
      <c r="I15" s="28"/>
    </row>
    <row r="16" spans="1:10" x14ac:dyDescent="0.35">
      <c r="A16" s="34" t="s">
        <v>26</v>
      </c>
      <c r="B16" s="45" t="s">
        <v>27</v>
      </c>
      <c r="C16" s="46"/>
      <c r="D16" s="36" t="s">
        <v>132</v>
      </c>
      <c r="E16" s="36" t="s">
        <v>132</v>
      </c>
      <c r="F16" s="36" t="s">
        <v>132</v>
      </c>
      <c r="G16" s="37">
        <v>45926</v>
      </c>
      <c r="H16" s="37">
        <f>IF(G16="TBD","TBD",WORKDAY(G16,15,HOLIDAYS!$A$1:$A$5))</f>
        <v>45947</v>
      </c>
      <c r="I16" s="37">
        <f>IF(G16="TBD","TBD",WORKDAY(G16,30,HOLIDAYS!$A$1:$A$5))</f>
        <v>45968</v>
      </c>
    </row>
    <row r="17" spans="1:9" ht="9.65" customHeight="1" x14ac:dyDescent="0.35">
      <c r="I17" s="2"/>
    </row>
    <row r="18" spans="1:9" x14ac:dyDescent="0.35">
      <c r="A18" s="59" t="s">
        <v>109</v>
      </c>
      <c r="B18" s="59"/>
      <c r="G18" s="4"/>
      <c r="H18" s="4"/>
    </row>
    <row r="19" spans="1:9" x14ac:dyDescent="0.35">
      <c r="A19" s="3" t="s">
        <v>130</v>
      </c>
    </row>
    <row r="20" spans="1:9" x14ac:dyDescent="0.35">
      <c r="A20" s="21" t="s">
        <v>131</v>
      </c>
      <c r="B20" s="22"/>
    </row>
  </sheetData>
  <mergeCells count="3">
    <mergeCell ref="A1:I1"/>
    <mergeCell ref="A18:B18"/>
    <mergeCell ref="A3:I3"/>
  </mergeCells>
  <printOptions horizontalCentered="1"/>
  <pageMargins left="0.5" right="0.5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0" ht="22.5" customHeight="1" thickBot="1" x14ac:dyDescent="0.4">
      <c r="A1" s="56" t="s">
        <v>139</v>
      </c>
      <c r="B1" s="57"/>
      <c r="C1" s="57"/>
      <c r="D1" s="57"/>
      <c r="E1" s="57"/>
      <c r="F1" s="57"/>
      <c r="G1" s="57"/>
      <c r="H1" s="57"/>
      <c r="I1" s="58"/>
    </row>
    <row r="2" spans="1:10" ht="61" customHeight="1" x14ac:dyDescent="0.35">
      <c r="A2" s="23" t="s">
        <v>48</v>
      </c>
      <c r="B2" s="24" t="s">
        <v>0</v>
      </c>
      <c r="C2" s="25" t="s">
        <v>137</v>
      </c>
      <c r="D2" s="25" t="s">
        <v>133</v>
      </c>
      <c r="E2" s="25" t="s">
        <v>134</v>
      </c>
      <c r="F2" s="25" t="s">
        <v>135</v>
      </c>
      <c r="G2" s="26" t="s">
        <v>128</v>
      </c>
      <c r="H2" s="26" t="s">
        <v>129</v>
      </c>
      <c r="I2" s="26" t="s">
        <v>127</v>
      </c>
    </row>
    <row r="3" spans="1:10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0" x14ac:dyDescent="0.35">
      <c r="A4" s="34" t="s">
        <v>19</v>
      </c>
      <c r="B4" s="45" t="s">
        <v>184</v>
      </c>
      <c r="C4" s="46"/>
      <c r="D4" s="36" t="s">
        <v>132</v>
      </c>
      <c r="E4" s="36" t="s">
        <v>132</v>
      </c>
      <c r="F4" s="36" t="s">
        <v>132</v>
      </c>
      <c r="G4" s="52">
        <v>45975</v>
      </c>
      <c r="H4" s="52">
        <v>46000</v>
      </c>
      <c r="I4" s="52">
        <v>46027</v>
      </c>
    </row>
    <row r="5" spans="1:10" x14ac:dyDescent="0.35">
      <c r="A5" s="34" t="s">
        <v>20</v>
      </c>
      <c r="B5" s="45" t="s">
        <v>185</v>
      </c>
      <c r="C5" s="46"/>
      <c r="D5" s="36" t="s">
        <v>132</v>
      </c>
      <c r="E5" s="36" t="s">
        <v>132</v>
      </c>
      <c r="F5" s="36" t="s">
        <v>132</v>
      </c>
      <c r="G5" s="52">
        <v>45975</v>
      </c>
      <c r="H5" s="52">
        <v>46000</v>
      </c>
      <c r="I5" s="52">
        <v>46027</v>
      </c>
    </row>
    <row r="6" spans="1:10" x14ac:dyDescent="0.35">
      <c r="A6" s="34" t="s">
        <v>25</v>
      </c>
      <c r="B6" s="45" t="s">
        <v>89</v>
      </c>
      <c r="C6" s="36"/>
      <c r="D6" s="36" t="s">
        <v>132</v>
      </c>
      <c r="E6" s="36" t="s">
        <v>132</v>
      </c>
      <c r="F6" s="36" t="s">
        <v>132</v>
      </c>
      <c r="G6" s="37">
        <v>45926</v>
      </c>
      <c r="H6" s="37">
        <f>IF(G6="TBD","TBD",WORKDAY(G6,15,HOLIDAYS!$A$1:$A$5))</f>
        <v>45947</v>
      </c>
      <c r="I6" s="37">
        <f>IF(G6="TBD","TBD",WORKDAY(G6,30,HOLIDAYS!$A$1:$A$5))</f>
        <v>45968</v>
      </c>
    </row>
    <row r="7" spans="1:10" x14ac:dyDescent="0.35">
      <c r="A7" s="34" t="s">
        <v>155</v>
      </c>
      <c r="B7" s="45" t="s">
        <v>153</v>
      </c>
      <c r="C7" s="46"/>
      <c r="D7" s="36"/>
      <c r="E7" s="36"/>
      <c r="F7" s="36" t="s">
        <v>132</v>
      </c>
      <c r="G7" s="37">
        <v>45926</v>
      </c>
      <c r="H7" s="37">
        <f>IF(G7="TBD","TBD",WORKDAY(G7,15,HOLIDAYS!$A$1:$A$5))</f>
        <v>45947</v>
      </c>
      <c r="I7" s="37">
        <f>IF(G7="TBD","TBD",WORKDAY(G7,30,HOLIDAYS!$A$1:$A$5))</f>
        <v>45968</v>
      </c>
    </row>
    <row r="8" spans="1:10" x14ac:dyDescent="0.35">
      <c r="A8" s="34" t="s">
        <v>156</v>
      </c>
      <c r="B8" s="45" t="s">
        <v>152</v>
      </c>
      <c r="C8" s="46" t="s">
        <v>132</v>
      </c>
      <c r="D8" s="36"/>
      <c r="E8" s="36"/>
      <c r="F8" s="36" t="s">
        <v>132</v>
      </c>
      <c r="G8" s="37">
        <v>45926</v>
      </c>
      <c r="H8" s="37">
        <f>IF(G8="TBD","TBD",WORKDAY(G8,15,HOLIDAYS!$A$1:$A$5))</f>
        <v>45947</v>
      </c>
      <c r="I8" s="37">
        <f>IF(G8="TBD","TBD",WORKDAY(G8,30,HOLIDAYS!$A$1:$A$5))</f>
        <v>45968</v>
      </c>
    </row>
    <row r="9" spans="1:10" x14ac:dyDescent="0.35">
      <c r="A9" s="34" t="s">
        <v>124</v>
      </c>
      <c r="B9" s="60" t="s">
        <v>119</v>
      </c>
      <c r="C9" s="42"/>
      <c r="D9" s="43" t="s">
        <v>132</v>
      </c>
      <c r="E9" s="43"/>
      <c r="F9" s="43" t="s">
        <v>132</v>
      </c>
      <c r="G9" s="52">
        <v>45975</v>
      </c>
      <c r="H9" s="52">
        <v>46000</v>
      </c>
      <c r="I9" s="52">
        <v>46027</v>
      </c>
    </row>
    <row r="10" spans="1:10" x14ac:dyDescent="0.35">
      <c r="A10" s="34" t="s">
        <v>116</v>
      </c>
      <c r="B10" s="45" t="s">
        <v>186</v>
      </c>
      <c r="C10" s="46"/>
      <c r="D10" s="36" t="s">
        <v>132</v>
      </c>
      <c r="E10" s="36" t="s">
        <v>132</v>
      </c>
      <c r="F10" s="36" t="s">
        <v>132</v>
      </c>
      <c r="G10" s="52">
        <v>45975</v>
      </c>
      <c r="H10" s="52">
        <v>46000</v>
      </c>
      <c r="I10" s="52">
        <v>46027</v>
      </c>
    </row>
    <row r="11" spans="1:10" x14ac:dyDescent="0.35">
      <c r="A11" s="34" t="s">
        <v>80</v>
      </c>
      <c r="B11" s="45" t="s">
        <v>35</v>
      </c>
      <c r="C11" s="46" t="s">
        <v>132</v>
      </c>
      <c r="D11" s="36" t="s">
        <v>132</v>
      </c>
      <c r="E11" s="36"/>
      <c r="F11" s="36" t="s">
        <v>132</v>
      </c>
      <c r="G11" s="52">
        <v>45975</v>
      </c>
      <c r="H11" s="52">
        <v>46000</v>
      </c>
      <c r="I11" s="52">
        <v>46027</v>
      </c>
    </row>
    <row r="12" spans="1:10" ht="9.65" customHeight="1" x14ac:dyDescent="0.35">
      <c r="I12" s="2"/>
    </row>
    <row r="13" spans="1:10" x14ac:dyDescent="0.35">
      <c r="A13" s="59" t="s">
        <v>109</v>
      </c>
      <c r="B13" s="59"/>
      <c r="G13" s="4"/>
      <c r="H13" s="4"/>
    </row>
    <row r="14" spans="1:10" x14ac:dyDescent="0.35">
      <c r="A14" s="3" t="s">
        <v>130</v>
      </c>
    </row>
    <row r="15" spans="1:10" x14ac:dyDescent="0.35">
      <c r="A15" s="21" t="s">
        <v>131</v>
      </c>
      <c r="B15" s="22"/>
    </row>
  </sheetData>
  <mergeCells count="3">
    <mergeCell ref="A1:I1"/>
    <mergeCell ref="A13:B13"/>
    <mergeCell ref="A3:I3"/>
  </mergeCells>
  <printOptions horizontalCentered="1"/>
  <pageMargins left="0.5" right="0.5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0" ht="22.5" customHeight="1" thickBot="1" x14ac:dyDescent="0.4">
      <c r="A1" s="56" t="s">
        <v>187</v>
      </c>
      <c r="B1" s="57"/>
      <c r="C1" s="57"/>
      <c r="D1" s="57"/>
      <c r="E1" s="57"/>
      <c r="F1" s="57"/>
      <c r="G1" s="57"/>
      <c r="H1" s="57"/>
      <c r="I1" s="58"/>
    </row>
    <row r="2" spans="1:10" ht="61" customHeight="1" x14ac:dyDescent="0.35">
      <c r="A2" s="29" t="s">
        <v>48</v>
      </c>
      <c r="B2" s="30" t="s">
        <v>0</v>
      </c>
      <c r="C2" s="31" t="s">
        <v>137</v>
      </c>
      <c r="D2" s="31" t="s">
        <v>133</v>
      </c>
      <c r="E2" s="31" t="s">
        <v>134</v>
      </c>
      <c r="F2" s="31" t="s">
        <v>135</v>
      </c>
      <c r="G2" s="32" t="s">
        <v>128</v>
      </c>
      <c r="H2" s="32" t="s">
        <v>129</v>
      </c>
      <c r="I2" s="32" t="s">
        <v>127</v>
      </c>
    </row>
    <row r="3" spans="1:10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0" x14ac:dyDescent="0.35">
      <c r="A4" s="40" t="s">
        <v>36</v>
      </c>
      <c r="B4" s="41" t="s">
        <v>37</v>
      </c>
      <c r="C4" s="42" t="s">
        <v>132</v>
      </c>
      <c r="D4" s="43" t="s">
        <v>132</v>
      </c>
      <c r="E4" s="43" t="s">
        <v>132</v>
      </c>
      <c r="F4" s="43" t="s">
        <v>132</v>
      </c>
      <c r="G4" s="44">
        <v>45905</v>
      </c>
      <c r="H4" s="44">
        <v>45926</v>
      </c>
      <c r="I4" s="44">
        <v>45947</v>
      </c>
    </row>
    <row r="5" spans="1:10" x14ac:dyDescent="0.35">
      <c r="A5" s="34" t="s">
        <v>49</v>
      </c>
      <c r="B5" s="45" t="s">
        <v>50</v>
      </c>
      <c r="C5" s="46" t="s">
        <v>132</v>
      </c>
      <c r="D5" s="36" t="s">
        <v>132</v>
      </c>
      <c r="E5" s="36" t="s">
        <v>132</v>
      </c>
      <c r="F5" s="36" t="s">
        <v>132</v>
      </c>
      <c r="G5" s="37">
        <v>45905</v>
      </c>
      <c r="H5" s="37">
        <v>45926</v>
      </c>
      <c r="I5" s="37">
        <v>45947</v>
      </c>
    </row>
    <row r="6" spans="1:10" x14ac:dyDescent="0.35">
      <c r="A6" s="34" t="s">
        <v>38</v>
      </c>
      <c r="B6" s="45" t="s">
        <v>51</v>
      </c>
      <c r="C6" s="46" t="s">
        <v>132</v>
      </c>
      <c r="D6" s="36" t="s">
        <v>132</v>
      </c>
      <c r="E6" s="36" t="s">
        <v>132</v>
      </c>
      <c r="F6" s="36" t="s">
        <v>132</v>
      </c>
      <c r="G6" s="37">
        <v>45905</v>
      </c>
      <c r="H6" s="37">
        <v>45926</v>
      </c>
      <c r="I6" s="37">
        <v>45947</v>
      </c>
    </row>
    <row r="7" spans="1:10" x14ac:dyDescent="0.35">
      <c r="A7" s="34" t="s">
        <v>39</v>
      </c>
      <c r="B7" s="45" t="s">
        <v>40</v>
      </c>
      <c r="C7" s="46" t="s">
        <v>132</v>
      </c>
      <c r="D7" s="36" t="s">
        <v>132</v>
      </c>
      <c r="E7" s="36" t="s">
        <v>132</v>
      </c>
      <c r="F7" s="36" t="s">
        <v>132</v>
      </c>
      <c r="G7" s="37">
        <v>45905</v>
      </c>
      <c r="H7" s="37">
        <v>45926</v>
      </c>
      <c r="I7" s="37">
        <v>45947</v>
      </c>
    </row>
    <row r="8" spans="1:10" x14ac:dyDescent="0.35">
      <c r="A8" s="34" t="s">
        <v>41</v>
      </c>
      <c r="B8" s="45" t="s">
        <v>42</v>
      </c>
      <c r="C8" s="46" t="s">
        <v>132</v>
      </c>
      <c r="D8" s="36" t="s">
        <v>132</v>
      </c>
      <c r="E8" s="36" t="s">
        <v>132</v>
      </c>
      <c r="F8" s="36" t="s">
        <v>132</v>
      </c>
      <c r="G8" s="37">
        <v>45905</v>
      </c>
      <c r="H8" s="37">
        <v>45926</v>
      </c>
      <c r="I8" s="37">
        <v>45947</v>
      </c>
    </row>
    <row r="9" spans="1:10" x14ac:dyDescent="0.35">
      <c r="A9" s="34" t="s">
        <v>52</v>
      </c>
      <c r="B9" s="45" t="s">
        <v>53</v>
      </c>
      <c r="C9" s="46" t="s">
        <v>132</v>
      </c>
      <c r="D9" s="36" t="s">
        <v>132</v>
      </c>
      <c r="E9" s="36" t="s">
        <v>132</v>
      </c>
      <c r="F9" s="36" t="s">
        <v>132</v>
      </c>
      <c r="G9" s="37">
        <v>45905</v>
      </c>
      <c r="H9" s="37">
        <v>45926</v>
      </c>
      <c r="I9" s="37">
        <v>45947</v>
      </c>
    </row>
    <row r="10" spans="1:10" x14ac:dyDescent="0.35">
      <c r="A10" s="34" t="s">
        <v>43</v>
      </c>
      <c r="B10" s="45" t="s">
        <v>44</v>
      </c>
      <c r="C10" s="46" t="s">
        <v>132</v>
      </c>
      <c r="D10" s="36" t="s">
        <v>132</v>
      </c>
      <c r="E10" s="36" t="s">
        <v>132</v>
      </c>
      <c r="F10" s="36" t="s">
        <v>132</v>
      </c>
      <c r="G10" s="37">
        <v>45905</v>
      </c>
      <c r="H10" s="37">
        <v>45926</v>
      </c>
      <c r="I10" s="37">
        <v>45947</v>
      </c>
    </row>
    <row r="11" spans="1:10" x14ac:dyDescent="0.35">
      <c r="A11" s="34" t="s">
        <v>188</v>
      </c>
      <c r="B11" s="45" t="s">
        <v>189</v>
      </c>
      <c r="C11" s="46" t="s">
        <v>132</v>
      </c>
      <c r="D11" s="36" t="s">
        <v>132</v>
      </c>
      <c r="E11" s="36" t="s">
        <v>132</v>
      </c>
      <c r="F11" s="36" t="s">
        <v>132</v>
      </c>
      <c r="G11" s="37">
        <v>45905</v>
      </c>
      <c r="H11" s="37">
        <v>45926</v>
      </c>
      <c r="I11" s="37">
        <v>45947</v>
      </c>
    </row>
    <row r="12" spans="1:10" x14ac:dyDescent="0.35">
      <c r="A12" s="34" t="s">
        <v>55</v>
      </c>
      <c r="B12" s="45" t="s">
        <v>45</v>
      </c>
      <c r="C12" s="46" t="s">
        <v>132</v>
      </c>
      <c r="D12" s="36" t="s">
        <v>132</v>
      </c>
      <c r="E12" s="36" t="s">
        <v>132</v>
      </c>
      <c r="F12" s="36" t="s">
        <v>132</v>
      </c>
      <c r="G12" s="37">
        <v>45905</v>
      </c>
      <c r="H12" s="37">
        <v>45926</v>
      </c>
      <c r="I12" s="37">
        <v>45947</v>
      </c>
    </row>
    <row r="13" spans="1:10" x14ac:dyDescent="0.35">
      <c r="A13" s="34" t="s">
        <v>56</v>
      </c>
      <c r="B13" s="45" t="s">
        <v>57</v>
      </c>
      <c r="C13" s="46" t="s">
        <v>132</v>
      </c>
      <c r="D13" s="36" t="s">
        <v>132</v>
      </c>
      <c r="E13" s="36" t="s">
        <v>132</v>
      </c>
      <c r="F13" s="36" t="s">
        <v>132</v>
      </c>
      <c r="G13" s="37">
        <v>45905</v>
      </c>
      <c r="H13" s="37">
        <v>45926</v>
      </c>
      <c r="I13" s="37">
        <v>45947</v>
      </c>
    </row>
    <row r="14" spans="1:10" ht="38.25" customHeight="1" x14ac:dyDescent="0.35">
      <c r="A14" s="34" t="s">
        <v>54</v>
      </c>
      <c r="B14" s="47" t="s">
        <v>110</v>
      </c>
      <c r="C14" s="46" t="s">
        <v>132</v>
      </c>
      <c r="D14" s="36" t="s">
        <v>132</v>
      </c>
      <c r="E14" s="36" t="s">
        <v>132</v>
      </c>
      <c r="F14" s="36" t="s">
        <v>132</v>
      </c>
      <c r="G14" s="37">
        <v>45905</v>
      </c>
      <c r="H14" s="37">
        <v>45926</v>
      </c>
      <c r="I14" s="37">
        <v>45947</v>
      </c>
    </row>
    <row r="15" spans="1:10" x14ac:dyDescent="0.35">
      <c r="A15" s="34" t="s">
        <v>59</v>
      </c>
      <c r="B15" s="45" t="s">
        <v>58</v>
      </c>
      <c r="C15" s="46" t="s">
        <v>132</v>
      </c>
      <c r="D15" s="36" t="s">
        <v>132</v>
      </c>
      <c r="E15" s="36" t="s">
        <v>132</v>
      </c>
      <c r="F15" s="36" t="s">
        <v>132</v>
      </c>
      <c r="G15" s="37">
        <v>45905</v>
      </c>
      <c r="H15" s="37">
        <v>45926</v>
      </c>
      <c r="I15" s="37">
        <v>45947</v>
      </c>
    </row>
    <row r="16" spans="1:10" x14ac:dyDescent="0.35">
      <c r="A16" s="34" t="s">
        <v>46</v>
      </c>
      <c r="B16" s="45" t="s">
        <v>47</v>
      </c>
      <c r="C16" s="46" t="s">
        <v>132</v>
      </c>
      <c r="D16" s="36" t="s">
        <v>132</v>
      </c>
      <c r="E16" s="36" t="s">
        <v>132</v>
      </c>
      <c r="F16" s="36" t="s">
        <v>132</v>
      </c>
      <c r="G16" s="37">
        <v>45905</v>
      </c>
      <c r="H16" s="37">
        <v>45926</v>
      </c>
      <c r="I16" s="37">
        <v>45947</v>
      </c>
    </row>
    <row r="17" spans="1:9" x14ac:dyDescent="0.35">
      <c r="A17" s="34" t="s">
        <v>79</v>
      </c>
      <c r="B17" s="45" t="s">
        <v>60</v>
      </c>
      <c r="C17" s="46" t="s">
        <v>132</v>
      </c>
      <c r="D17" s="36"/>
      <c r="E17" s="36"/>
      <c r="F17" s="36" t="s">
        <v>132</v>
      </c>
      <c r="G17" s="37">
        <v>45905</v>
      </c>
      <c r="H17" s="37">
        <v>45926</v>
      </c>
      <c r="I17" s="37">
        <v>45947</v>
      </c>
    </row>
    <row r="18" spans="1:9" ht="9.65" customHeight="1" x14ac:dyDescent="0.35">
      <c r="I18" s="2"/>
    </row>
    <row r="19" spans="1:9" x14ac:dyDescent="0.35">
      <c r="A19" s="59" t="s">
        <v>109</v>
      </c>
      <c r="B19" s="59"/>
      <c r="G19" s="4"/>
      <c r="H19" s="4"/>
    </row>
    <row r="20" spans="1:9" x14ac:dyDescent="0.35">
      <c r="A20" s="3" t="s">
        <v>130</v>
      </c>
    </row>
    <row r="21" spans="1:9" x14ac:dyDescent="0.35">
      <c r="A21" s="21" t="s">
        <v>131</v>
      </c>
      <c r="B21" s="22"/>
    </row>
  </sheetData>
  <mergeCells count="3">
    <mergeCell ref="A1:I1"/>
    <mergeCell ref="A19:B19"/>
    <mergeCell ref="A3:I3"/>
  </mergeCells>
  <printOptions horizontalCentered="1"/>
  <pageMargins left="0.5" right="0.5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"/>
  <sheetViews>
    <sheetView zoomScaleNormal="100" workbookViewId="0">
      <selection sqref="A1:I1"/>
    </sheetView>
  </sheetViews>
  <sheetFormatPr defaultColWidth="9.1796875" defaultRowHeight="15.5" x14ac:dyDescent="0.35"/>
  <cols>
    <col min="1" max="1" width="16" style="3" customWidth="1"/>
    <col min="2" max="2" width="45" style="1" customWidth="1"/>
    <col min="3" max="6" width="3.54296875" style="1" customWidth="1"/>
    <col min="7" max="9" width="16.54296875" style="1" customWidth="1"/>
    <col min="10" max="16384" width="9.1796875" style="1"/>
  </cols>
  <sheetData>
    <row r="1" spans="1:11" ht="22.5" customHeight="1" thickBot="1" x14ac:dyDescent="0.4">
      <c r="A1" s="56" t="s">
        <v>136</v>
      </c>
      <c r="B1" s="57"/>
      <c r="C1" s="57"/>
      <c r="D1" s="57"/>
      <c r="E1" s="57"/>
      <c r="F1" s="57"/>
      <c r="G1" s="57"/>
      <c r="H1" s="57"/>
      <c r="I1" s="58"/>
    </row>
    <row r="2" spans="1:11" ht="61" customHeight="1" x14ac:dyDescent="0.35">
      <c r="A2" s="23" t="s">
        <v>48</v>
      </c>
      <c r="B2" s="24" t="s">
        <v>0</v>
      </c>
      <c r="C2" s="25" t="s">
        <v>137</v>
      </c>
      <c r="D2" s="25" t="s">
        <v>133</v>
      </c>
      <c r="E2" s="25" t="s">
        <v>134</v>
      </c>
      <c r="F2" s="25" t="s">
        <v>135</v>
      </c>
      <c r="G2" s="26" t="s">
        <v>128</v>
      </c>
      <c r="H2" s="26" t="s">
        <v>129</v>
      </c>
      <c r="I2" s="26" t="s">
        <v>127</v>
      </c>
    </row>
    <row r="3" spans="1:11" customFormat="1" ht="14.5" customHeight="1" x14ac:dyDescent="0.35">
      <c r="A3" s="53" t="s">
        <v>194</v>
      </c>
      <c r="B3" s="54"/>
      <c r="C3" s="54"/>
      <c r="D3" s="54"/>
      <c r="E3" s="54"/>
      <c r="F3" s="54"/>
      <c r="G3" s="54"/>
      <c r="H3" s="54"/>
      <c r="I3" s="55"/>
      <c r="J3" s="33"/>
    </row>
    <row r="4" spans="1:11" x14ac:dyDescent="0.35">
      <c r="A4" s="34" t="s">
        <v>61</v>
      </c>
      <c r="B4" s="48" t="s">
        <v>62</v>
      </c>
      <c r="C4" s="46" t="s">
        <v>132</v>
      </c>
      <c r="D4" s="36" t="s">
        <v>132</v>
      </c>
      <c r="E4" s="36" t="s">
        <v>132</v>
      </c>
      <c r="F4" s="36" t="s">
        <v>132</v>
      </c>
      <c r="G4" s="37">
        <v>45905</v>
      </c>
      <c r="H4" s="37">
        <f>IF(G4="TBD","TBD",WORKDAY(G4,15,HOLIDAYS!$A$1:$A$5))</f>
        <v>45926</v>
      </c>
      <c r="I4" s="37">
        <f>IF(G4="TBD","TBD",WORKDAY(G4,30,HOLIDAYS!$A$1:$A$5))</f>
        <v>45947</v>
      </c>
    </row>
    <row r="5" spans="1:11" ht="15.65" customHeight="1" x14ac:dyDescent="0.35">
      <c r="A5" s="34" t="s">
        <v>75</v>
      </c>
      <c r="B5" s="48" t="s">
        <v>63</v>
      </c>
      <c r="C5" s="46" t="s">
        <v>132</v>
      </c>
      <c r="D5" s="36" t="s">
        <v>132</v>
      </c>
      <c r="E5" s="36" t="s">
        <v>132</v>
      </c>
      <c r="F5" s="36" t="s">
        <v>132</v>
      </c>
      <c r="G5" s="37">
        <v>45905</v>
      </c>
      <c r="H5" s="37">
        <f>IF(G5="TBD","TBD",WORKDAY(G5,15,HOLIDAYS!$A$1:$A$5))</f>
        <v>45926</v>
      </c>
      <c r="I5" s="37">
        <f>IF(G5="TBD","TBD",WORKDAY(G5,30,HOLIDAYS!$A$1:$A$5))</f>
        <v>45947</v>
      </c>
    </row>
    <row r="6" spans="1:11" ht="15.65" customHeight="1" x14ac:dyDescent="0.35">
      <c r="A6" s="34" t="s">
        <v>64</v>
      </c>
      <c r="B6" s="45" t="s">
        <v>65</v>
      </c>
      <c r="C6" s="46"/>
      <c r="D6" s="36" t="s">
        <v>132</v>
      </c>
      <c r="E6" s="36" t="s">
        <v>132</v>
      </c>
      <c r="F6" s="36" t="s">
        <v>132</v>
      </c>
      <c r="G6" s="37">
        <v>45905</v>
      </c>
      <c r="H6" s="37">
        <f>IF(G6="TBD","TBD",WORKDAY(G6,15,HOLIDAYS!$A$1:$A$5))</f>
        <v>45926</v>
      </c>
      <c r="I6" s="37">
        <f>IF(G6="TBD","TBD",WORKDAY(G6,30,HOLIDAYS!$A$1:$A$5))</f>
        <v>45947</v>
      </c>
    </row>
    <row r="7" spans="1:11" ht="15.65" customHeight="1" x14ac:dyDescent="0.35">
      <c r="A7" s="34" t="s">
        <v>76</v>
      </c>
      <c r="B7" s="45" t="s">
        <v>77</v>
      </c>
      <c r="C7" s="46" t="s">
        <v>132</v>
      </c>
      <c r="D7" s="36" t="s">
        <v>132</v>
      </c>
      <c r="E7" s="36" t="s">
        <v>132</v>
      </c>
      <c r="F7" s="36" t="s">
        <v>132</v>
      </c>
      <c r="G7" s="37">
        <v>45905</v>
      </c>
      <c r="H7" s="37">
        <f>IF(G7="TBD","TBD",WORKDAY(G7,15,HOLIDAYS!$A$1:$A$5))</f>
        <v>45926</v>
      </c>
      <c r="I7" s="37">
        <f>IF(G7="TBD","TBD",WORKDAY(G7,30,HOLIDAYS!$A$1:$A$5))</f>
        <v>45947</v>
      </c>
    </row>
    <row r="8" spans="1:11" ht="15.65" customHeight="1" x14ac:dyDescent="0.35">
      <c r="A8" s="34" t="s">
        <v>66</v>
      </c>
      <c r="B8" s="45" t="s">
        <v>67</v>
      </c>
      <c r="C8" s="46" t="s">
        <v>160</v>
      </c>
      <c r="D8" s="36" t="s">
        <v>132</v>
      </c>
      <c r="E8" s="36" t="s">
        <v>132</v>
      </c>
      <c r="F8" s="36" t="s">
        <v>132</v>
      </c>
      <c r="G8" s="37">
        <v>45905</v>
      </c>
      <c r="H8" s="37">
        <f>IF(G8="TBD","TBD",WORKDAY(G8,15,HOLIDAYS!$A$1:$A$5))</f>
        <v>45926</v>
      </c>
      <c r="I8" s="37">
        <f>IF(G8="TBD","TBD",WORKDAY(G8,30,HOLIDAYS!$A$1:$A$5))</f>
        <v>45947</v>
      </c>
    </row>
    <row r="9" spans="1:11" ht="15.65" customHeight="1" x14ac:dyDescent="0.35">
      <c r="A9" s="34" t="s">
        <v>68</v>
      </c>
      <c r="B9" s="45" t="s">
        <v>78</v>
      </c>
      <c r="C9" s="46" t="s">
        <v>132</v>
      </c>
      <c r="D9" s="36" t="s">
        <v>132</v>
      </c>
      <c r="E9" s="36" t="s">
        <v>132</v>
      </c>
      <c r="F9" s="36" t="s">
        <v>132</v>
      </c>
      <c r="G9" s="37">
        <v>45905</v>
      </c>
      <c r="H9" s="37">
        <f>IF(G9="TBD","TBD",WORKDAY(G9,15,HOLIDAYS!$A$1:$A$5))</f>
        <v>45926</v>
      </c>
      <c r="I9" s="37">
        <f>IF(G9="TBD","TBD",WORKDAY(G9,30,HOLIDAYS!$A$1:$A$5))</f>
        <v>45947</v>
      </c>
    </row>
    <row r="10" spans="1:11" ht="15.65" customHeight="1" x14ac:dyDescent="0.35">
      <c r="A10" s="34" t="s">
        <v>69</v>
      </c>
      <c r="B10" s="45" t="s">
        <v>70</v>
      </c>
      <c r="C10" s="46" t="s">
        <v>132</v>
      </c>
      <c r="D10" s="36" t="s">
        <v>132</v>
      </c>
      <c r="E10" s="36" t="s">
        <v>132</v>
      </c>
      <c r="F10" s="36" t="s">
        <v>132</v>
      </c>
      <c r="G10" s="37">
        <v>45905</v>
      </c>
      <c r="H10" s="37">
        <f>IF(G10="TBD","TBD",WORKDAY(G10,15,HOLIDAYS!$A$1:$A$5))</f>
        <v>45926</v>
      </c>
      <c r="I10" s="37">
        <f>IF(G10="TBD","TBD",WORKDAY(G10,30,HOLIDAYS!$A$1:$A$5))</f>
        <v>45947</v>
      </c>
    </row>
    <row r="11" spans="1:11" ht="15.65" customHeight="1" x14ac:dyDescent="0.35">
      <c r="A11" s="34" t="s">
        <v>71</v>
      </c>
      <c r="B11" s="48" t="s">
        <v>72</v>
      </c>
      <c r="C11" s="46" t="s">
        <v>132</v>
      </c>
      <c r="D11" s="36" t="s">
        <v>132</v>
      </c>
      <c r="E11" s="36" t="s">
        <v>132</v>
      </c>
      <c r="F11" s="36" t="s">
        <v>132</v>
      </c>
      <c r="G11" s="37">
        <v>45905</v>
      </c>
      <c r="H11" s="37">
        <f>IF(G11="TBD","TBD",WORKDAY(G11,15,HOLIDAYS!$A$1:$A$5))</f>
        <v>45926</v>
      </c>
      <c r="I11" s="37">
        <f>IF(G11="TBD","TBD",WORKDAY(G11,30,HOLIDAYS!$A$1:$A$5))</f>
        <v>45947</v>
      </c>
    </row>
    <row r="12" spans="1:11" ht="15.65" customHeight="1" x14ac:dyDescent="0.35">
      <c r="A12" s="34" t="s">
        <v>73</v>
      </c>
      <c r="B12" s="48" t="s">
        <v>74</v>
      </c>
      <c r="C12" s="46" t="s">
        <v>132</v>
      </c>
      <c r="D12" s="36" t="s">
        <v>132</v>
      </c>
      <c r="E12" s="36" t="s">
        <v>132</v>
      </c>
      <c r="F12" s="36" t="s">
        <v>132</v>
      </c>
      <c r="G12" s="37">
        <v>45905</v>
      </c>
      <c r="H12" s="37">
        <f>IF(G12="TBD","TBD",WORKDAY(G12,15,HOLIDAYS!$A$1:$A$5))</f>
        <v>45926</v>
      </c>
      <c r="I12" s="37">
        <f>IF(G12="TBD","TBD",WORKDAY(G12,30,HOLIDAYS!$A$1:$A$5))</f>
        <v>45947</v>
      </c>
    </row>
    <row r="13" spans="1:11" ht="15.65" customHeight="1" x14ac:dyDescent="0.35">
      <c r="A13" s="34" t="s">
        <v>82</v>
      </c>
      <c r="B13" s="48" t="s">
        <v>83</v>
      </c>
      <c r="C13" s="46"/>
      <c r="D13" s="36"/>
      <c r="E13" s="36"/>
      <c r="F13" s="36" t="s">
        <v>132</v>
      </c>
      <c r="G13" s="52">
        <v>45975</v>
      </c>
      <c r="H13" s="52">
        <v>46000</v>
      </c>
      <c r="I13" s="52">
        <v>46027</v>
      </c>
    </row>
    <row r="14" spans="1:11" ht="15.65" customHeight="1" x14ac:dyDescent="0.35">
      <c r="A14" s="34" t="s">
        <v>162</v>
      </c>
      <c r="B14" s="45" t="s">
        <v>83</v>
      </c>
      <c r="C14" s="46" t="s">
        <v>160</v>
      </c>
      <c r="D14" s="36"/>
      <c r="E14" s="36"/>
      <c r="F14" s="36" t="s">
        <v>132</v>
      </c>
      <c r="G14" s="52">
        <v>45975</v>
      </c>
      <c r="H14" s="52">
        <v>46000</v>
      </c>
      <c r="I14" s="52">
        <v>46027</v>
      </c>
    </row>
    <row r="15" spans="1:11" ht="15.65" customHeight="1" x14ac:dyDescent="0.35">
      <c r="A15" s="34" t="s">
        <v>112</v>
      </c>
      <c r="B15" s="45" t="s">
        <v>111</v>
      </c>
      <c r="C15" s="46"/>
      <c r="D15" s="36"/>
      <c r="E15" s="36"/>
      <c r="F15" s="36" t="s">
        <v>132</v>
      </c>
      <c r="G15" s="52">
        <v>45975</v>
      </c>
      <c r="H15" s="52">
        <v>46000</v>
      </c>
      <c r="I15" s="52">
        <v>46027</v>
      </c>
      <c r="K15" s="5"/>
    </row>
    <row r="16" spans="1:11" ht="15.65" customHeight="1" x14ac:dyDescent="0.35">
      <c r="A16" s="34" t="s">
        <v>113</v>
      </c>
      <c r="B16" s="45" t="s">
        <v>164</v>
      </c>
      <c r="C16" s="46"/>
      <c r="D16" s="36"/>
      <c r="E16" s="36"/>
      <c r="F16" s="36" t="s">
        <v>132</v>
      </c>
      <c r="G16" s="52">
        <v>45975</v>
      </c>
      <c r="H16" s="52">
        <v>46000</v>
      </c>
      <c r="I16" s="52">
        <v>46027</v>
      </c>
    </row>
    <row r="17" spans="1:9" ht="9.65" customHeight="1" x14ac:dyDescent="0.35">
      <c r="I17" s="2"/>
    </row>
    <row r="18" spans="1:9" x14ac:dyDescent="0.35">
      <c r="A18" s="59" t="s">
        <v>109</v>
      </c>
      <c r="B18" s="59"/>
      <c r="G18" s="4"/>
      <c r="H18" s="4"/>
    </row>
    <row r="19" spans="1:9" x14ac:dyDescent="0.35">
      <c r="A19" s="3" t="s">
        <v>130</v>
      </c>
    </row>
    <row r="20" spans="1:9" x14ac:dyDescent="0.35">
      <c r="A20" s="21" t="s">
        <v>131</v>
      </c>
      <c r="B20" s="22"/>
    </row>
  </sheetData>
  <mergeCells count="3">
    <mergeCell ref="A1:I1"/>
    <mergeCell ref="A18:B18"/>
    <mergeCell ref="A3:I3"/>
  </mergeCells>
  <printOptions horizontalCentered="1"/>
  <pageMargins left="0.5" right="0.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HOLIDAYS</vt:lpstr>
      <vt:lpstr>All Forms</vt:lpstr>
      <vt:lpstr>Common_Shared Tax Forms</vt:lpstr>
      <vt:lpstr>Corporate Tax Forms</vt:lpstr>
      <vt:lpstr>Fiduciary Tax Forms</vt:lpstr>
      <vt:lpstr>Individual Income Tax Forms</vt:lpstr>
      <vt:lpstr>Partnership Tax Forms</vt:lpstr>
      <vt:lpstr>Sales and Use Tax Forms</vt:lpstr>
      <vt:lpstr>Withholding Tax Forms 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Required Approval Dates</dc:title>
  <dc:creator>Cassandra M. Evans</dc:creator>
  <cp:lastModifiedBy>Cassandra M. Evans</cp:lastModifiedBy>
  <cp:lastPrinted>2023-06-13T13:10:18Z</cp:lastPrinted>
  <dcterms:created xsi:type="dcterms:W3CDTF">2019-09-02T02:32:46Z</dcterms:created>
  <dcterms:modified xsi:type="dcterms:W3CDTF">2025-11-14T06:23:21Z</dcterms:modified>
</cp:coreProperties>
</file>