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Forms and Pubs\2024\Misc\"/>
    </mc:Choice>
  </mc:AlternateContent>
  <xr:revisionPtr revIDLastSave="0" documentId="8_{EC58278E-EFE5-4B84-9DD6-C03CDB572723}" xr6:coauthVersionLast="47" xr6:coauthVersionMax="47" xr10:uidLastSave="{00000000-0000-0000-0000-000000000000}"/>
  <bookViews>
    <workbookView xWindow="27765" yWindow="1275" windowWidth="20400" windowHeight="12105" xr2:uid="{00000000-000D-0000-FFFF-FFFF00000000}"/>
  </bookViews>
  <sheets>
    <sheet name="Overall Tables" sheetId="1" r:id="rId1"/>
    <sheet name="Regular 1" sheetId="2" r:id="rId2"/>
    <sheet name="Regular 2" sheetId="3" r:id="rId3"/>
    <sheet name="Regular 3" sheetId="4" r:id="rId4"/>
    <sheet name="Regular 4" sheetId="5" r:id="rId5"/>
    <sheet name="Regular 5" sheetId="6" r:id="rId6"/>
    <sheet name="Regular 6" sheetId="7" r:id="rId7"/>
    <sheet name="Low - Single" sheetId="8" r:id="rId8"/>
    <sheet name="Low - HOH 1" sheetId="9" r:id="rId9"/>
    <sheet name="Low - HOH 2" sheetId="10" r:id="rId10"/>
    <sheet name="Low - Married 1" sheetId="11" r:id="rId11"/>
    <sheet name="Low - Married 2" sheetId="12" r:id="rId12"/>
  </sheets>
  <definedNames>
    <definedName name="ApplicableTaxRate">'Overall Tables'!$S$8:$S$1008</definedName>
    <definedName name="BracketAdjustment">'Overall Tables'!$W$8:$W$1008</definedName>
    <definedName name="Differential">'Overall Tables'!$U$8:$U$1008</definedName>
    <definedName name="HighDifferential">'Overall Tables'!$V$8:$V$1008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7" l="1"/>
  <c r="N20" i="7"/>
  <c r="Q12" i="7"/>
  <c r="P11" i="7"/>
  <c r="P12" i="7" s="1"/>
  <c r="O11" i="7"/>
  <c r="O12" i="7" s="1"/>
  <c r="O10" i="7"/>
  <c r="N9" i="7"/>
  <c r="N10" i="7" s="1"/>
  <c r="N20" i="6"/>
  <c r="S20" i="6" s="1"/>
  <c r="Q12" i="6"/>
  <c r="P11" i="6"/>
  <c r="P12" i="6" s="1"/>
  <c r="O10" i="6"/>
  <c r="O11" i="6" s="1"/>
  <c r="O12" i="6" s="1"/>
  <c r="N9" i="6"/>
  <c r="N10" i="6" s="1"/>
  <c r="N20" i="5"/>
  <c r="S20" i="5" s="1"/>
  <c r="Q12" i="5"/>
  <c r="P11" i="5"/>
  <c r="P12" i="5" s="1"/>
  <c r="O11" i="5"/>
  <c r="O12" i="5" s="1"/>
  <c r="O10" i="5"/>
  <c r="N9" i="5"/>
  <c r="N10" i="5" s="1"/>
  <c r="S20" i="4"/>
  <c r="N20" i="4"/>
  <c r="Q12" i="4"/>
  <c r="P11" i="4"/>
  <c r="P12" i="4" s="1"/>
  <c r="O10" i="4"/>
  <c r="O11" i="4" s="1"/>
  <c r="O12" i="4" s="1"/>
  <c r="N9" i="4"/>
  <c r="N10" i="4" s="1"/>
  <c r="S20" i="3"/>
  <c r="N20" i="3"/>
  <c r="Q12" i="3"/>
  <c r="P12" i="3"/>
  <c r="P11" i="3"/>
  <c r="O11" i="3"/>
  <c r="O12" i="3" s="1"/>
  <c r="O10" i="3"/>
  <c r="N9" i="3"/>
  <c r="N10" i="3" s="1"/>
  <c r="V20" i="2"/>
  <c r="Q20" i="2"/>
  <c r="T12" i="2"/>
  <c r="S12" i="2"/>
  <c r="R12" i="2"/>
  <c r="S11" i="2"/>
  <c r="R11" i="2"/>
  <c r="R10" i="2"/>
  <c r="Q9" i="2"/>
  <c r="Q10" i="2" s="1"/>
  <c r="A63" i="12"/>
  <c r="B63" i="12"/>
  <c r="C63" i="12" s="1"/>
  <c r="D63" i="12" s="1"/>
  <c r="A64" i="12"/>
  <c r="C64" i="12" s="1"/>
  <c r="D64" i="12" s="1"/>
  <c r="B64" i="12"/>
  <c r="A45" i="11"/>
  <c r="B45" i="11"/>
  <c r="C45" i="11"/>
  <c r="D45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3" i="11"/>
  <c r="A46" i="9"/>
  <c r="B46" i="9"/>
  <c r="C46" i="9" s="1"/>
  <c r="D46" i="9" s="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3" i="9"/>
  <c r="A30" i="8"/>
  <c r="B30" i="8"/>
  <c r="C30" i="8"/>
  <c r="D30" i="8" s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" i="8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E946" i="1" s="1"/>
  <c r="D947" i="1"/>
  <c r="E947" i="1" s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E962" i="1" s="1"/>
  <c r="D963" i="1"/>
  <c r="E963" i="1" s="1"/>
  <c r="D964" i="1"/>
  <c r="D965" i="1"/>
  <c r="D966" i="1"/>
  <c r="D967" i="1"/>
  <c r="D968" i="1"/>
  <c r="E968" i="1" s="1"/>
  <c r="D969" i="1"/>
  <c r="D970" i="1"/>
  <c r="D971" i="1"/>
  <c r="D972" i="1"/>
  <c r="D973" i="1"/>
  <c r="D974" i="1"/>
  <c r="D975" i="1"/>
  <c r="D976" i="1"/>
  <c r="D977" i="1"/>
  <c r="D978" i="1"/>
  <c r="E978" i="1" s="1"/>
  <c r="D979" i="1"/>
  <c r="E979" i="1" s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E994" i="1" s="1"/>
  <c r="D995" i="1"/>
  <c r="E995" i="1" s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8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E958" i="1" s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931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928" i="1"/>
  <c r="W929" i="1"/>
  <c r="W930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8" i="1"/>
  <c r="N11" i="7" l="1"/>
  <c r="S10" i="7"/>
  <c r="S9" i="7"/>
  <c r="N11" i="6"/>
  <c r="S10" i="6"/>
  <c r="S9" i="6"/>
  <c r="N11" i="5"/>
  <c r="S10" i="5"/>
  <c r="S9" i="5"/>
  <c r="N11" i="4"/>
  <c r="S10" i="4"/>
  <c r="S9" i="4"/>
  <c r="N11" i="3"/>
  <c r="S10" i="3"/>
  <c r="S9" i="3"/>
  <c r="Q11" i="2"/>
  <c r="V10" i="2"/>
  <c r="V9" i="2"/>
  <c r="E993" i="1"/>
  <c r="E961" i="1"/>
  <c r="E945" i="1"/>
  <c r="E982" i="1"/>
  <c r="E966" i="1"/>
  <c r="E950" i="1"/>
  <c r="E934" i="1"/>
  <c r="E1008" i="1"/>
  <c r="E976" i="1"/>
  <c r="E1006" i="1"/>
  <c r="E990" i="1"/>
  <c r="E974" i="1"/>
  <c r="E1004" i="1"/>
  <c r="E988" i="1"/>
  <c r="E938" i="1"/>
  <c r="E1002" i="1"/>
  <c r="E986" i="1"/>
  <c r="E970" i="1"/>
  <c r="E954" i="1"/>
  <c r="E981" i="1"/>
  <c r="E933" i="1"/>
  <c r="E996" i="1"/>
  <c r="E980" i="1"/>
  <c r="E964" i="1"/>
  <c r="E948" i="1"/>
  <c r="E932" i="1"/>
  <c r="E953" i="1"/>
  <c r="E999" i="1"/>
  <c r="E983" i="1"/>
  <c r="E952" i="1"/>
  <c r="E967" i="1"/>
  <c r="E951" i="1"/>
  <c r="E935" i="1"/>
  <c r="E1007" i="1"/>
  <c r="E991" i="1"/>
  <c r="E1005" i="1"/>
  <c r="E942" i="1"/>
  <c r="E1003" i="1"/>
  <c r="E989" i="1"/>
  <c r="E975" i="1"/>
  <c r="E1001" i="1"/>
  <c r="E973" i="1"/>
  <c r="E987" i="1"/>
  <c r="E972" i="1"/>
  <c r="E960" i="1"/>
  <c r="E944" i="1"/>
  <c r="E931" i="1"/>
  <c r="E1000" i="1"/>
  <c r="E959" i="1"/>
  <c r="E943" i="1"/>
  <c r="E971" i="1"/>
  <c r="E998" i="1"/>
  <c r="E985" i="1"/>
  <c r="E957" i="1"/>
  <c r="E941" i="1"/>
  <c r="E997" i="1"/>
  <c r="E984" i="1"/>
  <c r="E956" i="1"/>
  <c r="E940" i="1"/>
  <c r="E955" i="1"/>
  <c r="E969" i="1"/>
  <c r="E939" i="1"/>
  <c r="E992" i="1"/>
  <c r="E937" i="1"/>
  <c r="E977" i="1"/>
  <c r="E965" i="1"/>
  <c r="E949" i="1"/>
  <c r="E936" i="1"/>
  <c r="S11" i="7" l="1"/>
  <c r="N12" i="7"/>
  <c r="S12" i="7" s="1"/>
  <c r="S11" i="6"/>
  <c r="N12" i="6"/>
  <c r="S12" i="6" s="1"/>
  <c r="N12" i="5"/>
  <c r="S12" i="5" s="1"/>
  <c r="S11" i="5"/>
  <c r="N12" i="4"/>
  <c r="S12" i="4" s="1"/>
  <c r="S11" i="4"/>
  <c r="N12" i="3"/>
  <c r="S12" i="3" s="1"/>
  <c r="S11" i="3"/>
  <c r="Q12" i="2"/>
  <c r="V12" i="2" s="1"/>
  <c r="V11" i="2"/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8" i="1"/>
  <c r="U8" i="1" l="1"/>
  <c r="S8" i="1"/>
  <c r="E8" i="1" s="1"/>
  <c r="F8" i="1" l="1"/>
  <c r="C8" i="1"/>
  <c r="G8" i="1" s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J10" i="12" l="1"/>
  <c r="K4" i="12"/>
  <c r="L4" i="12" s="1"/>
  <c r="M4" i="12" s="1"/>
  <c r="A3" i="12" s="1"/>
  <c r="C3" i="12" s="1"/>
  <c r="B4" i="12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A4" i="12"/>
  <c r="A5" i="12" s="1"/>
  <c r="J9" i="11"/>
  <c r="K4" i="11"/>
  <c r="L4" i="11" s="1"/>
  <c r="M4" i="11" s="1"/>
  <c r="A3" i="11" s="1"/>
  <c r="C3" i="11" s="1"/>
  <c r="B4" i="1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A4" i="11"/>
  <c r="C4" i="11" s="1"/>
  <c r="L4" i="10"/>
  <c r="M4" i="10" s="1"/>
  <c r="N4" i="10" s="1"/>
  <c r="A3" i="10" s="1"/>
  <c r="C3" i="10" s="1"/>
  <c r="D3" i="10" s="1"/>
  <c r="B4" i="10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A4" i="10"/>
  <c r="C4" i="10" s="1"/>
  <c r="D4" i="10" s="1"/>
  <c r="K4" i="9"/>
  <c r="L4" i="9" s="1"/>
  <c r="M4" i="9" s="1"/>
  <c r="A3" i="9" s="1"/>
  <c r="C3" i="9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A4" i="9"/>
  <c r="A5" i="8"/>
  <c r="L4" i="8"/>
  <c r="M4" i="8" s="1"/>
  <c r="A3" i="8" s="1"/>
  <c r="C3" i="8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A4" i="8"/>
  <c r="C4" i="8" s="1"/>
  <c r="A9" i="7"/>
  <c r="A10" i="7" s="1"/>
  <c r="A11" i="7" s="1"/>
  <c r="B8" i="7"/>
  <c r="E72" i="6"/>
  <c r="B72" i="6"/>
  <c r="E71" i="6"/>
  <c r="E70" i="6"/>
  <c r="E69" i="6"/>
  <c r="E68" i="6"/>
  <c r="E67" i="6"/>
  <c r="E66" i="6"/>
  <c r="E65" i="6"/>
  <c r="E64" i="6"/>
  <c r="E63" i="6"/>
  <c r="H61" i="6"/>
  <c r="E61" i="6"/>
  <c r="H60" i="6"/>
  <c r="E60" i="6"/>
  <c r="H59" i="6"/>
  <c r="E59" i="6"/>
  <c r="H58" i="6"/>
  <c r="E58" i="6"/>
  <c r="H57" i="6"/>
  <c r="E57" i="6"/>
  <c r="H56" i="6"/>
  <c r="E56" i="6"/>
  <c r="H55" i="6"/>
  <c r="E55" i="6"/>
  <c r="H54" i="6"/>
  <c r="E54" i="6"/>
  <c r="H53" i="6"/>
  <c r="E53" i="6"/>
  <c r="H52" i="6"/>
  <c r="E52" i="6"/>
  <c r="H50" i="6"/>
  <c r="E50" i="6"/>
  <c r="H49" i="6"/>
  <c r="E49" i="6"/>
  <c r="H48" i="6"/>
  <c r="E48" i="6"/>
  <c r="H47" i="6"/>
  <c r="E47" i="6"/>
  <c r="H46" i="6"/>
  <c r="E46" i="6"/>
  <c r="H45" i="6"/>
  <c r="E45" i="6"/>
  <c r="H44" i="6"/>
  <c r="E44" i="6"/>
  <c r="H43" i="6"/>
  <c r="E43" i="6"/>
  <c r="H42" i="6"/>
  <c r="E42" i="6"/>
  <c r="H41" i="6"/>
  <c r="E41" i="6"/>
  <c r="H39" i="6"/>
  <c r="E39" i="6"/>
  <c r="H38" i="6"/>
  <c r="E38" i="6"/>
  <c r="H37" i="6"/>
  <c r="E37" i="6"/>
  <c r="H36" i="6"/>
  <c r="E36" i="6"/>
  <c r="H35" i="6"/>
  <c r="E35" i="6"/>
  <c r="H34" i="6"/>
  <c r="E34" i="6"/>
  <c r="H33" i="6"/>
  <c r="E33" i="6"/>
  <c r="H32" i="6"/>
  <c r="E32" i="6"/>
  <c r="H31" i="6"/>
  <c r="E31" i="6"/>
  <c r="H30" i="6"/>
  <c r="E30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7" i="6"/>
  <c r="E17" i="6"/>
  <c r="H16" i="6"/>
  <c r="E16" i="6"/>
  <c r="H15" i="6"/>
  <c r="E15" i="6"/>
  <c r="H14" i="6"/>
  <c r="H13" i="6"/>
  <c r="H12" i="6"/>
  <c r="H11" i="6"/>
  <c r="H10" i="6"/>
  <c r="H9" i="6"/>
  <c r="H8" i="6"/>
  <c r="E8" i="6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T930" i="1"/>
  <c r="S930" i="1"/>
  <c r="E930" i="1" s="1"/>
  <c r="T929" i="1"/>
  <c r="S929" i="1"/>
  <c r="E929" i="1" s="1"/>
  <c r="T928" i="1"/>
  <c r="S928" i="1"/>
  <c r="E928" i="1" s="1"/>
  <c r="T927" i="1"/>
  <c r="S927" i="1"/>
  <c r="E927" i="1" s="1"/>
  <c r="T926" i="1"/>
  <c r="S926" i="1"/>
  <c r="E926" i="1" s="1"/>
  <c r="T925" i="1"/>
  <c r="S925" i="1"/>
  <c r="E925" i="1" s="1"/>
  <c r="T924" i="1"/>
  <c r="S924" i="1"/>
  <c r="E924" i="1" s="1"/>
  <c r="T923" i="1"/>
  <c r="S923" i="1"/>
  <c r="E923" i="1" s="1"/>
  <c r="T922" i="1"/>
  <c r="S922" i="1"/>
  <c r="E922" i="1" s="1"/>
  <c r="T921" i="1"/>
  <c r="S921" i="1"/>
  <c r="E921" i="1" s="1"/>
  <c r="T920" i="1"/>
  <c r="S920" i="1"/>
  <c r="E920" i="1" s="1"/>
  <c r="T919" i="1"/>
  <c r="S919" i="1"/>
  <c r="E919" i="1" s="1"/>
  <c r="T918" i="1"/>
  <c r="S918" i="1"/>
  <c r="E918" i="1" s="1"/>
  <c r="T917" i="1"/>
  <c r="S917" i="1"/>
  <c r="E917" i="1" s="1"/>
  <c r="T916" i="1"/>
  <c r="S916" i="1"/>
  <c r="E916" i="1" s="1"/>
  <c r="T915" i="1"/>
  <c r="S915" i="1"/>
  <c r="E915" i="1" s="1"/>
  <c r="T914" i="1"/>
  <c r="S914" i="1"/>
  <c r="E914" i="1" s="1"/>
  <c r="T913" i="1"/>
  <c r="S913" i="1"/>
  <c r="E913" i="1" s="1"/>
  <c r="T912" i="1"/>
  <c r="S912" i="1"/>
  <c r="E912" i="1" s="1"/>
  <c r="T911" i="1"/>
  <c r="S911" i="1"/>
  <c r="E911" i="1" s="1"/>
  <c r="T910" i="1"/>
  <c r="S910" i="1"/>
  <c r="E910" i="1" s="1"/>
  <c r="T909" i="1"/>
  <c r="S909" i="1"/>
  <c r="E909" i="1" s="1"/>
  <c r="T908" i="1"/>
  <c r="S908" i="1"/>
  <c r="E908" i="1" s="1"/>
  <c r="T907" i="1"/>
  <c r="S907" i="1"/>
  <c r="E907" i="1" s="1"/>
  <c r="T906" i="1"/>
  <c r="S906" i="1"/>
  <c r="E906" i="1" s="1"/>
  <c r="T905" i="1"/>
  <c r="S905" i="1"/>
  <c r="E905" i="1" s="1"/>
  <c r="T904" i="1"/>
  <c r="S904" i="1"/>
  <c r="E904" i="1" s="1"/>
  <c r="T903" i="1"/>
  <c r="S903" i="1"/>
  <c r="E903" i="1" s="1"/>
  <c r="T902" i="1"/>
  <c r="S902" i="1"/>
  <c r="E902" i="1" s="1"/>
  <c r="T901" i="1"/>
  <c r="S901" i="1"/>
  <c r="E901" i="1" s="1"/>
  <c r="T900" i="1"/>
  <c r="S900" i="1"/>
  <c r="E900" i="1" s="1"/>
  <c r="T899" i="1"/>
  <c r="S899" i="1"/>
  <c r="E899" i="1" s="1"/>
  <c r="T898" i="1"/>
  <c r="S898" i="1"/>
  <c r="E898" i="1" s="1"/>
  <c r="T897" i="1"/>
  <c r="S897" i="1"/>
  <c r="E897" i="1" s="1"/>
  <c r="T896" i="1"/>
  <c r="S896" i="1"/>
  <c r="E896" i="1" s="1"/>
  <c r="T895" i="1"/>
  <c r="S895" i="1"/>
  <c r="E895" i="1" s="1"/>
  <c r="T894" i="1"/>
  <c r="S894" i="1"/>
  <c r="E894" i="1" s="1"/>
  <c r="T893" i="1"/>
  <c r="S893" i="1"/>
  <c r="E893" i="1" s="1"/>
  <c r="T892" i="1"/>
  <c r="S892" i="1"/>
  <c r="E892" i="1" s="1"/>
  <c r="T891" i="1"/>
  <c r="S891" i="1"/>
  <c r="E891" i="1" s="1"/>
  <c r="T890" i="1"/>
  <c r="S890" i="1"/>
  <c r="E890" i="1" s="1"/>
  <c r="T889" i="1"/>
  <c r="S889" i="1"/>
  <c r="E889" i="1" s="1"/>
  <c r="T888" i="1"/>
  <c r="S888" i="1"/>
  <c r="E888" i="1" s="1"/>
  <c r="T887" i="1"/>
  <c r="S887" i="1"/>
  <c r="E887" i="1" s="1"/>
  <c r="T886" i="1"/>
  <c r="S886" i="1"/>
  <c r="E886" i="1" s="1"/>
  <c r="T885" i="1"/>
  <c r="S885" i="1"/>
  <c r="E885" i="1" s="1"/>
  <c r="T884" i="1"/>
  <c r="S884" i="1"/>
  <c r="E884" i="1" s="1"/>
  <c r="T883" i="1"/>
  <c r="S883" i="1"/>
  <c r="E883" i="1" s="1"/>
  <c r="T882" i="1"/>
  <c r="S882" i="1"/>
  <c r="E882" i="1" s="1"/>
  <c r="T881" i="1"/>
  <c r="S881" i="1"/>
  <c r="E881" i="1" s="1"/>
  <c r="T880" i="1"/>
  <c r="S880" i="1"/>
  <c r="E880" i="1" s="1"/>
  <c r="T879" i="1"/>
  <c r="S879" i="1"/>
  <c r="E879" i="1" s="1"/>
  <c r="T878" i="1"/>
  <c r="S878" i="1"/>
  <c r="E878" i="1" s="1"/>
  <c r="T877" i="1"/>
  <c r="S877" i="1"/>
  <c r="E877" i="1" s="1"/>
  <c r="T876" i="1"/>
  <c r="S876" i="1"/>
  <c r="E876" i="1" s="1"/>
  <c r="T875" i="1"/>
  <c r="S875" i="1"/>
  <c r="E875" i="1" s="1"/>
  <c r="T874" i="1"/>
  <c r="S874" i="1"/>
  <c r="E874" i="1" s="1"/>
  <c r="T873" i="1"/>
  <c r="S873" i="1"/>
  <c r="E873" i="1" s="1"/>
  <c r="T872" i="1"/>
  <c r="S872" i="1"/>
  <c r="E872" i="1" s="1"/>
  <c r="T871" i="1"/>
  <c r="S871" i="1"/>
  <c r="E871" i="1" s="1"/>
  <c r="T870" i="1"/>
  <c r="S870" i="1"/>
  <c r="E870" i="1" s="1"/>
  <c r="T869" i="1"/>
  <c r="S869" i="1"/>
  <c r="E869" i="1" s="1"/>
  <c r="T868" i="1"/>
  <c r="S868" i="1"/>
  <c r="E868" i="1" s="1"/>
  <c r="T867" i="1"/>
  <c r="S867" i="1"/>
  <c r="E867" i="1" s="1"/>
  <c r="T866" i="1"/>
  <c r="S866" i="1"/>
  <c r="E866" i="1" s="1"/>
  <c r="T865" i="1"/>
  <c r="S865" i="1"/>
  <c r="E865" i="1" s="1"/>
  <c r="T864" i="1"/>
  <c r="S864" i="1"/>
  <c r="E864" i="1" s="1"/>
  <c r="T863" i="1"/>
  <c r="S863" i="1"/>
  <c r="E863" i="1" s="1"/>
  <c r="T862" i="1"/>
  <c r="S862" i="1"/>
  <c r="E862" i="1" s="1"/>
  <c r="T861" i="1"/>
  <c r="S861" i="1"/>
  <c r="E861" i="1" s="1"/>
  <c r="T860" i="1"/>
  <c r="S860" i="1"/>
  <c r="E860" i="1" s="1"/>
  <c r="T859" i="1"/>
  <c r="S859" i="1"/>
  <c r="E859" i="1" s="1"/>
  <c r="T858" i="1"/>
  <c r="S858" i="1"/>
  <c r="E858" i="1" s="1"/>
  <c r="T857" i="1"/>
  <c r="S857" i="1"/>
  <c r="E857" i="1" s="1"/>
  <c r="T856" i="1"/>
  <c r="S856" i="1"/>
  <c r="E856" i="1" s="1"/>
  <c r="T855" i="1"/>
  <c r="S855" i="1"/>
  <c r="E855" i="1" s="1"/>
  <c r="T854" i="1"/>
  <c r="S854" i="1"/>
  <c r="E854" i="1" s="1"/>
  <c r="T853" i="1"/>
  <c r="S853" i="1"/>
  <c r="E853" i="1" s="1"/>
  <c r="T852" i="1"/>
  <c r="S852" i="1"/>
  <c r="E852" i="1" s="1"/>
  <c r="T851" i="1"/>
  <c r="S851" i="1"/>
  <c r="E851" i="1" s="1"/>
  <c r="T850" i="1"/>
  <c r="S850" i="1"/>
  <c r="E850" i="1" s="1"/>
  <c r="T849" i="1"/>
  <c r="S849" i="1"/>
  <c r="E849" i="1" s="1"/>
  <c r="T848" i="1"/>
  <c r="S848" i="1"/>
  <c r="E848" i="1" s="1"/>
  <c r="T847" i="1"/>
  <c r="S847" i="1"/>
  <c r="E847" i="1" s="1"/>
  <c r="T846" i="1"/>
  <c r="S846" i="1"/>
  <c r="E846" i="1" s="1"/>
  <c r="T845" i="1"/>
  <c r="S845" i="1"/>
  <c r="E845" i="1" s="1"/>
  <c r="T844" i="1"/>
  <c r="S844" i="1"/>
  <c r="E844" i="1" s="1"/>
  <c r="T843" i="1"/>
  <c r="S843" i="1"/>
  <c r="E843" i="1" s="1"/>
  <c r="T842" i="1"/>
  <c r="S842" i="1"/>
  <c r="E842" i="1" s="1"/>
  <c r="T841" i="1"/>
  <c r="S841" i="1"/>
  <c r="E841" i="1" s="1"/>
  <c r="T840" i="1"/>
  <c r="S840" i="1"/>
  <c r="E840" i="1" s="1"/>
  <c r="T839" i="1"/>
  <c r="S839" i="1"/>
  <c r="E839" i="1" s="1"/>
  <c r="T838" i="1"/>
  <c r="S838" i="1"/>
  <c r="E838" i="1" s="1"/>
  <c r="T837" i="1"/>
  <c r="S837" i="1"/>
  <c r="E837" i="1" s="1"/>
  <c r="T836" i="1"/>
  <c r="S836" i="1"/>
  <c r="E836" i="1" s="1"/>
  <c r="T835" i="1"/>
  <c r="S835" i="1"/>
  <c r="E835" i="1" s="1"/>
  <c r="T834" i="1"/>
  <c r="S834" i="1"/>
  <c r="E834" i="1" s="1"/>
  <c r="T833" i="1"/>
  <c r="S833" i="1"/>
  <c r="E833" i="1" s="1"/>
  <c r="T832" i="1"/>
  <c r="S832" i="1"/>
  <c r="E832" i="1" s="1"/>
  <c r="T831" i="1"/>
  <c r="S831" i="1"/>
  <c r="E831" i="1" s="1"/>
  <c r="T830" i="1"/>
  <c r="S830" i="1"/>
  <c r="E830" i="1" s="1"/>
  <c r="T829" i="1"/>
  <c r="S829" i="1"/>
  <c r="E829" i="1" s="1"/>
  <c r="T828" i="1"/>
  <c r="S828" i="1"/>
  <c r="E828" i="1" s="1"/>
  <c r="T827" i="1"/>
  <c r="S827" i="1"/>
  <c r="E827" i="1" s="1"/>
  <c r="T826" i="1"/>
  <c r="S826" i="1"/>
  <c r="E826" i="1" s="1"/>
  <c r="T825" i="1"/>
  <c r="S825" i="1"/>
  <c r="E825" i="1" s="1"/>
  <c r="T824" i="1"/>
  <c r="S824" i="1"/>
  <c r="E824" i="1" s="1"/>
  <c r="T823" i="1"/>
  <c r="S823" i="1"/>
  <c r="E823" i="1" s="1"/>
  <c r="T822" i="1"/>
  <c r="S822" i="1"/>
  <c r="E822" i="1" s="1"/>
  <c r="T821" i="1"/>
  <c r="S821" i="1"/>
  <c r="E821" i="1" s="1"/>
  <c r="T820" i="1"/>
  <c r="S820" i="1"/>
  <c r="E820" i="1" s="1"/>
  <c r="T819" i="1"/>
  <c r="S819" i="1"/>
  <c r="E819" i="1" s="1"/>
  <c r="T818" i="1"/>
  <c r="S818" i="1"/>
  <c r="E818" i="1" s="1"/>
  <c r="T817" i="1"/>
  <c r="S817" i="1"/>
  <c r="E817" i="1" s="1"/>
  <c r="T816" i="1"/>
  <c r="S816" i="1"/>
  <c r="E816" i="1" s="1"/>
  <c r="T815" i="1"/>
  <c r="S815" i="1"/>
  <c r="E815" i="1" s="1"/>
  <c r="T814" i="1"/>
  <c r="S814" i="1"/>
  <c r="E814" i="1" s="1"/>
  <c r="T813" i="1"/>
  <c r="S813" i="1"/>
  <c r="E813" i="1" s="1"/>
  <c r="T812" i="1"/>
  <c r="S812" i="1"/>
  <c r="E812" i="1" s="1"/>
  <c r="T811" i="1"/>
  <c r="S811" i="1"/>
  <c r="E811" i="1" s="1"/>
  <c r="T810" i="1"/>
  <c r="S810" i="1"/>
  <c r="E810" i="1" s="1"/>
  <c r="T809" i="1"/>
  <c r="S809" i="1"/>
  <c r="E809" i="1" s="1"/>
  <c r="T808" i="1"/>
  <c r="S808" i="1"/>
  <c r="E808" i="1" s="1"/>
  <c r="T807" i="1"/>
  <c r="S807" i="1"/>
  <c r="E807" i="1" s="1"/>
  <c r="T806" i="1"/>
  <c r="S806" i="1"/>
  <c r="E806" i="1" s="1"/>
  <c r="T805" i="1"/>
  <c r="S805" i="1"/>
  <c r="E805" i="1" s="1"/>
  <c r="T804" i="1"/>
  <c r="S804" i="1"/>
  <c r="E804" i="1" s="1"/>
  <c r="T803" i="1"/>
  <c r="S803" i="1"/>
  <c r="E803" i="1" s="1"/>
  <c r="T802" i="1"/>
  <c r="S802" i="1"/>
  <c r="E802" i="1" s="1"/>
  <c r="T801" i="1"/>
  <c r="S801" i="1"/>
  <c r="E801" i="1" s="1"/>
  <c r="T800" i="1"/>
  <c r="S800" i="1"/>
  <c r="E800" i="1" s="1"/>
  <c r="T799" i="1"/>
  <c r="S799" i="1"/>
  <c r="E799" i="1" s="1"/>
  <c r="T798" i="1"/>
  <c r="S798" i="1"/>
  <c r="E798" i="1" s="1"/>
  <c r="T797" i="1"/>
  <c r="S797" i="1"/>
  <c r="E797" i="1" s="1"/>
  <c r="T796" i="1"/>
  <c r="S796" i="1"/>
  <c r="E796" i="1" s="1"/>
  <c r="T795" i="1"/>
  <c r="S795" i="1"/>
  <c r="E795" i="1" s="1"/>
  <c r="T794" i="1"/>
  <c r="S794" i="1"/>
  <c r="E794" i="1" s="1"/>
  <c r="T793" i="1"/>
  <c r="S793" i="1"/>
  <c r="E793" i="1" s="1"/>
  <c r="T792" i="1"/>
  <c r="S792" i="1"/>
  <c r="E792" i="1" s="1"/>
  <c r="T791" i="1"/>
  <c r="S791" i="1"/>
  <c r="E791" i="1" s="1"/>
  <c r="T790" i="1"/>
  <c r="S790" i="1"/>
  <c r="E790" i="1" s="1"/>
  <c r="T789" i="1"/>
  <c r="S789" i="1"/>
  <c r="E789" i="1" s="1"/>
  <c r="T788" i="1"/>
  <c r="S788" i="1"/>
  <c r="E788" i="1" s="1"/>
  <c r="T787" i="1"/>
  <c r="S787" i="1"/>
  <c r="E787" i="1" s="1"/>
  <c r="T786" i="1"/>
  <c r="S786" i="1"/>
  <c r="E786" i="1" s="1"/>
  <c r="T785" i="1"/>
  <c r="S785" i="1"/>
  <c r="E785" i="1" s="1"/>
  <c r="T784" i="1"/>
  <c r="S784" i="1"/>
  <c r="E784" i="1" s="1"/>
  <c r="T783" i="1"/>
  <c r="S783" i="1"/>
  <c r="E783" i="1" s="1"/>
  <c r="T782" i="1"/>
  <c r="S782" i="1"/>
  <c r="E782" i="1" s="1"/>
  <c r="T781" i="1"/>
  <c r="S781" i="1"/>
  <c r="E781" i="1" s="1"/>
  <c r="T780" i="1"/>
  <c r="S780" i="1"/>
  <c r="E780" i="1" s="1"/>
  <c r="T779" i="1"/>
  <c r="S779" i="1"/>
  <c r="E779" i="1" s="1"/>
  <c r="T778" i="1"/>
  <c r="S778" i="1"/>
  <c r="E778" i="1" s="1"/>
  <c r="T777" i="1"/>
  <c r="S777" i="1"/>
  <c r="E777" i="1" s="1"/>
  <c r="T776" i="1"/>
  <c r="S776" i="1"/>
  <c r="E776" i="1" s="1"/>
  <c r="T775" i="1"/>
  <c r="S775" i="1"/>
  <c r="E775" i="1" s="1"/>
  <c r="T774" i="1"/>
  <c r="S774" i="1"/>
  <c r="E774" i="1" s="1"/>
  <c r="T773" i="1"/>
  <c r="S773" i="1"/>
  <c r="E773" i="1" s="1"/>
  <c r="T772" i="1"/>
  <c r="S772" i="1"/>
  <c r="E772" i="1" s="1"/>
  <c r="T771" i="1"/>
  <c r="S771" i="1"/>
  <c r="E771" i="1" s="1"/>
  <c r="T770" i="1"/>
  <c r="S770" i="1"/>
  <c r="E770" i="1" s="1"/>
  <c r="T769" i="1"/>
  <c r="S769" i="1"/>
  <c r="E769" i="1" s="1"/>
  <c r="T768" i="1"/>
  <c r="S768" i="1"/>
  <c r="E768" i="1" s="1"/>
  <c r="T767" i="1"/>
  <c r="S767" i="1"/>
  <c r="E767" i="1" s="1"/>
  <c r="T766" i="1"/>
  <c r="S766" i="1"/>
  <c r="E766" i="1" s="1"/>
  <c r="T765" i="1"/>
  <c r="S765" i="1"/>
  <c r="E765" i="1" s="1"/>
  <c r="T764" i="1"/>
  <c r="S764" i="1"/>
  <c r="E764" i="1" s="1"/>
  <c r="T763" i="1"/>
  <c r="S763" i="1"/>
  <c r="E763" i="1" s="1"/>
  <c r="T762" i="1"/>
  <c r="S762" i="1"/>
  <c r="E762" i="1" s="1"/>
  <c r="T761" i="1"/>
  <c r="S761" i="1"/>
  <c r="E761" i="1" s="1"/>
  <c r="T760" i="1"/>
  <c r="S760" i="1"/>
  <c r="E760" i="1" s="1"/>
  <c r="T759" i="1"/>
  <c r="S759" i="1"/>
  <c r="E759" i="1" s="1"/>
  <c r="T758" i="1"/>
  <c r="S758" i="1"/>
  <c r="E758" i="1" s="1"/>
  <c r="T757" i="1"/>
  <c r="S757" i="1"/>
  <c r="E757" i="1" s="1"/>
  <c r="T756" i="1"/>
  <c r="S756" i="1"/>
  <c r="E756" i="1" s="1"/>
  <c r="T755" i="1"/>
  <c r="S755" i="1"/>
  <c r="E755" i="1" s="1"/>
  <c r="T754" i="1"/>
  <c r="S754" i="1"/>
  <c r="E754" i="1" s="1"/>
  <c r="T753" i="1"/>
  <c r="S753" i="1"/>
  <c r="E753" i="1" s="1"/>
  <c r="T752" i="1"/>
  <c r="S752" i="1"/>
  <c r="E752" i="1" s="1"/>
  <c r="T751" i="1"/>
  <c r="S751" i="1"/>
  <c r="E751" i="1" s="1"/>
  <c r="T750" i="1"/>
  <c r="S750" i="1"/>
  <c r="E750" i="1" s="1"/>
  <c r="T749" i="1"/>
  <c r="S749" i="1"/>
  <c r="E749" i="1" s="1"/>
  <c r="T748" i="1"/>
  <c r="S748" i="1"/>
  <c r="E748" i="1" s="1"/>
  <c r="T747" i="1"/>
  <c r="S747" i="1"/>
  <c r="E747" i="1" s="1"/>
  <c r="T746" i="1"/>
  <c r="S746" i="1"/>
  <c r="E746" i="1" s="1"/>
  <c r="T745" i="1"/>
  <c r="S745" i="1"/>
  <c r="E745" i="1" s="1"/>
  <c r="T744" i="1"/>
  <c r="S744" i="1"/>
  <c r="E744" i="1" s="1"/>
  <c r="T743" i="1"/>
  <c r="S743" i="1"/>
  <c r="E743" i="1" s="1"/>
  <c r="T742" i="1"/>
  <c r="S742" i="1"/>
  <c r="E742" i="1" s="1"/>
  <c r="T741" i="1"/>
  <c r="S741" i="1"/>
  <c r="E741" i="1" s="1"/>
  <c r="T740" i="1"/>
  <c r="S740" i="1"/>
  <c r="E740" i="1" s="1"/>
  <c r="T739" i="1"/>
  <c r="S739" i="1"/>
  <c r="E739" i="1" s="1"/>
  <c r="T738" i="1"/>
  <c r="S738" i="1"/>
  <c r="E738" i="1" s="1"/>
  <c r="T737" i="1"/>
  <c r="S737" i="1"/>
  <c r="E737" i="1" s="1"/>
  <c r="T736" i="1"/>
  <c r="S736" i="1"/>
  <c r="E736" i="1" s="1"/>
  <c r="T735" i="1"/>
  <c r="S735" i="1"/>
  <c r="E735" i="1" s="1"/>
  <c r="T734" i="1"/>
  <c r="S734" i="1"/>
  <c r="E734" i="1" s="1"/>
  <c r="T733" i="1"/>
  <c r="S733" i="1"/>
  <c r="E733" i="1" s="1"/>
  <c r="T732" i="1"/>
  <c r="S732" i="1"/>
  <c r="E732" i="1" s="1"/>
  <c r="T731" i="1"/>
  <c r="S731" i="1"/>
  <c r="E731" i="1" s="1"/>
  <c r="T730" i="1"/>
  <c r="S730" i="1"/>
  <c r="E730" i="1" s="1"/>
  <c r="T729" i="1"/>
  <c r="S729" i="1"/>
  <c r="E729" i="1" s="1"/>
  <c r="T728" i="1"/>
  <c r="S728" i="1"/>
  <c r="E728" i="1" s="1"/>
  <c r="T727" i="1"/>
  <c r="S727" i="1"/>
  <c r="E727" i="1" s="1"/>
  <c r="T726" i="1"/>
  <c r="S726" i="1"/>
  <c r="E726" i="1" s="1"/>
  <c r="T725" i="1"/>
  <c r="S725" i="1"/>
  <c r="E725" i="1" s="1"/>
  <c r="T724" i="1"/>
  <c r="S724" i="1"/>
  <c r="E724" i="1" s="1"/>
  <c r="T723" i="1"/>
  <c r="S723" i="1"/>
  <c r="E723" i="1" s="1"/>
  <c r="T722" i="1"/>
  <c r="S722" i="1"/>
  <c r="E722" i="1" s="1"/>
  <c r="T721" i="1"/>
  <c r="S721" i="1"/>
  <c r="E721" i="1" s="1"/>
  <c r="T720" i="1"/>
  <c r="S720" i="1"/>
  <c r="E720" i="1" s="1"/>
  <c r="T719" i="1"/>
  <c r="S719" i="1"/>
  <c r="E719" i="1" s="1"/>
  <c r="T718" i="1"/>
  <c r="S718" i="1"/>
  <c r="E718" i="1" s="1"/>
  <c r="T717" i="1"/>
  <c r="S717" i="1"/>
  <c r="E717" i="1" s="1"/>
  <c r="T716" i="1"/>
  <c r="S716" i="1"/>
  <c r="E716" i="1" s="1"/>
  <c r="T715" i="1"/>
  <c r="S715" i="1"/>
  <c r="E715" i="1" s="1"/>
  <c r="T714" i="1"/>
  <c r="S714" i="1"/>
  <c r="E714" i="1" s="1"/>
  <c r="T713" i="1"/>
  <c r="S713" i="1"/>
  <c r="E713" i="1" s="1"/>
  <c r="T712" i="1"/>
  <c r="S712" i="1"/>
  <c r="E712" i="1" s="1"/>
  <c r="T711" i="1"/>
  <c r="S711" i="1"/>
  <c r="E711" i="1" s="1"/>
  <c r="T710" i="1"/>
  <c r="S710" i="1"/>
  <c r="E710" i="1" s="1"/>
  <c r="T709" i="1"/>
  <c r="S709" i="1"/>
  <c r="E709" i="1" s="1"/>
  <c r="T708" i="1"/>
  <c r="S708" i="1"/>
  <c r="E708" i="1" s="1"/>
  <c r="T707" i="1"/>
  <c r="S707" i="1"/>
  <c r="E707" i="1" s="1"/>
  <c r="T706" i="1"/>
  <c r="S706" i="1"/>
  <c r="E706" i="1" s="1"/>
  <c r="T705" i="1"/>
  <c r="S705" i="1"/>
  <c r="E705" i="1" s="1"/>
  <c r="T704" i="1"/>
  <c r="S704" i="1"/>
  <c r="E704" i="1" s="1"/>
  <c r="T703" i="1"/>
  <c r="S703" i="1"/>
  <c r="E703" i="1" s="1"/>
  <c r="T702" i="1"/>
  <c r="S702" i="1"/>
  <c r="E702" i="1" s="1"/>
  <c r="T701" i="1"/>
  <c r="S701" i="1"/>
  <c r="E701" i="1" s="1"/>
  <c r="T700" i="1"/>
  <c r="S700" i="1"/>
  <c r="E700" i="1" s="1"/>
  <c r="T699" i="1"/>
  <c r="S699" i="1"/>
  <c r="E699" i="1" s="1"/>
  <c r="T698" i="1"/>
  <c r="S698" i="1"/>
  <c r="E698" i="1" s="1"/>
  <c r="T697" i="1"/>
  <c r="S697" i="1"/>
  <c r="E697" i="1" s="1"/>
  <c r="T696" i="1"/>
  <c r="S696" i="1"/>
  <c r="E696" i="1" s="1"/>
  <c r="T695" i="1"/>
  <c r="S695" i="1"/>
  <c r="E695" i="1" s="1"/>
  <c r="T694" i="1"/>
  <c r="S694" i="1"/>
  <c r="E694" i="1" s="1"/>
  <c r="T693" i="1"/>
  <c r="S693" i="1"/>
  <c r="E693" i="1" s="1"/>
  <c r="T692" i="1"/>
  <c r="S692" i="1"/>
  <c r="E692" i="1" s="1"/>
  <c r="T691" i="1"/>
  <c r="S691" i="1"/>
  <c r="E691" i="1" s="1"/>
  <c r="T690" i="1"/>
  <c r="S690" i="1"/>
  <c r="E690" i="1" s="1"/>
  <c r="T689" i="1"/>
  <c r="S689" i="1"/>
  <c r="E689" i="1" s="1"/>
  <c r="T688" i="1"/>
  <c r="S688" i="1"/>
  <c r="E688" i="1" s="1"/>
  <c r="T687" i="1"/>
  <c r="S687" i="1"/>
  <c r="E687" i="1" s="1"/>
  <c r="T686" i="1"/>
  <c r="S686" i="1"/>
  <c r="E686" i="1" s="1"/>
  <c r="T685" i="1"/>
  <c r="S685" i="1"/>
  <c r="E685" i="1" s="1"/>
  <c r="T684" i="1"/>
  <c r="S684" i="1"/>
  <c r="E684" i="1" s="1"/>
  <c r="T683" i="1"/>
  <c r="S683" i="1"/>
  <c r="E683" i="1" s="1"/>
  <c r="T682" i="1"/>
  <c r="S682" i="1"/>
  <c r="E682" i="1" s="1"/>
  <c r="T681" i="1"/>
  <c r="S681" i="1"/>
  <c r="E681" i="1" s="1"/>
  <c r="T680" i="1"/>
  <c r="S680" i="1"/>
  <c r="E680" i="1" s="1"/>
  <c r="T679" i="1"/>
  <c r="S679" i="1"/>
  <c r="E679" i="1" s="1"/>
  <c r="T678" i="1"/>
  <c r="S678" i="1"/>
  <c r="E678" i="1" s="1"/>
  <c r="T677" i="1"/>
  <c r="S677" i="1"/>
  <c r="E677" i="1" s="1"/>
  <c r="T676" i="1"/>
  <c r="S676" i="1"/>
  <c r="E676" i="1" s="1"/>
  <c r="T675" i="1"/>
  <c r="S675" i="1"/>
  <c r="E675" i="1" s="1"/>
  <c r="T674" i="1"/>
  <c r="S674" i="1"/>
  <c r="E674" i="1" s="1"/>
  <c r="T673" i="1"/>
  <c r="S673" i="1"/>
  <c r="E673" i="1" s="1"/>
  <c r="T672" i="1"/>
  <c r="S672" i="1"/>
  <c r="E672" i="1" s="1"/>
  <c r="T671" i="1"/>
  <c r="S671" i="1"/>
  <c r="E671" i="1" s="1"/>
  <c r="T670" i="1"/>
  <c r="S670" i="1"/>
  <c r="E670" i="1" s="1"/>
  <c r="T669" i="1"/>
  <c r="S669" i="1"/>
  <c r="E669" i="1" s="1"/>
  <c r="T668" i="1"/>
  <c r="S668" i="1"/>
  <c r="E668" i="1" s="1"/>
  <c r="T667" i="1"/>
  <c r="S667" i="1"/>
  <c r="E667" i="1" s="1"/>
  <c r="T666" i="1"/>
  <c r="S666" i="1"/>
  <c r="E666" i="1" s="1"/>
  <c r="T665" i="1"/>
  <c r="S665" i="1"/>
  <c r="E665" i="1" s="1"/>
  <c r="T664" i="1"/>
  <c r="S664" i="1"/>
  <c r="E664" i="1" s="1"/>
  <c r="T663" i="1"/>
  <c r="S663" i="1"/>
  <c r="E663" i="1" s="1"/>
  <c r="T662" i="1"/>
  <c r="S662" i="1"/>
  <c r="E662" i="1" s="1"/>
  <c r="T661" i="1"/>
  <c r="S661" i="1"/>
  <c r="E661" i="1" s="1"/>
  <c r="T660" i="1"/>
  <c r="S660" i="1"/>
  <c r="E660" i="1" s="1"/>
  <c r="T659" i="1"/>
  <c r="S659" i="1"/>
  <c r="E659" i="1" s="1"/>
  <c r="T658" i="1"/>
  <c r="S658" i="1"/>
  <c r="E658" i="1" s="1"/>
  <c r="T657" i="1"/>
  <c r="S657" i="1"/>
  <c r="E657" i="1" s="1"/>
  <c r="T656" i="1"/>
  <c r="S656" i="1"/>
  <c r="E656" i="1" s="1"/>
  <c r="T655" i="1"/>
  <c r="S655" i="1"/>
  <c r="E655" i="1" s="1"/>
  <c r="T654" i="1"/>
  <c r="S654" i="1"/>
  <c r="E654" i="1" s="1"/>
  <c r="T653" i="1"/>
  <c r="S653" i="1"/>
  <c r="E653" i="1" s="1"/>
  <c r="T652" i="1"/>
  <c r="S652" i="1"/>
  <c r="E652" i="1" s="1"/>
  <c r="T651" i="1"/>
  <c r="S651" i="1"/>
  <c r="E651" i="1" s="1"/>
  <c r="T650" i="1"/>
  <c r="S650" i="1"/>
  <c r="E650" i="1" s="1"/>
  <c r="T649" i="1"/>
  <c r="S649" i="1"/>
  <c r="E649" i="1" s="1"/>
  <c r="T648" i="1"/>
  <c r="S648" i="1"/>
  <c r="E648" i="1" s="1"/>
  <c r="T647" i="1"/>
  <c r="S647" i="1"/>
  <c r="E647" i="1" s="1"/>
  <c r="T646" i="1"/>
  <c r="S646" i="1"/>
  <c r="E646" i="1" s="1"/>
  <c r="T645" i="1"/>
  <c r="S645" i="1"/>
  <c r="E645" i="1" s="1"/>
  <c r="T644" i="1"/>
  <c r="S644" i="1"/>
  <c r="E644" i="1" s="1"/>
  <c r="T643" i="1"/>
  <c r="S643" i="1"/>
  <c r="E643" i="1" s="1"/>
  <c r="T642" i="1"/>
  <c r="S642" i="1"/>
  <c r="E642" i="1" s="1"/>
  <c r="T641" i="1"/>
  <c r="S641" i="1"/>
  <c r="E641" i="1" s="1"/>
  <c r="T640" i="1"/>
  <c r="S640" i="1"/>
  <c r="E640" i="1" s="1"/>
  <c r="T639" i="1"/>
  <c r="S639" i="1"/>
  <c r="E639" i="1" s="1"/>
  <c r="T638" i="1"/>
  <c r="S638" i="1"/>
  <c r="E638" i="1" s="1"/>
  <c r="T637" i="1"/>
  <c r="S637" i="1"/>
  <c r="E637" i="1" s="1"/>
  <c r="T636" i="1"/>
  <c r="S636" i="1"/>
  <c r="E636" i="1" s="1"/>
  <c r="T635" i="1"/>
  <c r="S635" i="1"/>
  <c r="E635" i="1" s="1"/>
  <c r="T634" i="1"/>
  <c r="S634" i="1"/>
  <c r="E634" i="1" s="1"/>
  <c r="T633" i="1"/>
  <c r="S633" i="1"/>
  <c r="E633" i="1" s="1"/>
  <c r="T632" i="1"/>
  <c r="S632" i="1"/>
  <c r="E632" i="1" s="1"/>
  <c r="T631" i="1"/>
  <c r="S631" i="1"/>
  <c r="E631" i="1" s="1"/>
  <c r="T630" i="1"/>
  <c r="S630" i="1"/>
  <c r="E630" i="1" s="1"/>
  <c r="T629" i="1"/>
  <c r="S629" i="1"/>
  <c r="E629" i="1" s="1"/>
  <c r="T628" i="1"/>
  <c r="S628" i="1"/>
  <c r="E628" i="1" s="1"/>
  <c r="T627" i="1"/>
  <c r="S627" i="1"/>
  <c r="E627" i="1" s="1"/>
  <c r="T626" i="1"/>
  <c r="S626" i="1"/>
  <c r="E626" i="1" s="1"/>
  <c r="T625" i="1"/>
  <c r="S625" i="1"/>
  <c r="E625" i="1" s="1"/>
  <c r="T624" i="1"/>
  <c r="S624" i="1"/>
  <c r="E624" i="1" s="1"/>
  <c r="T623" i="1"/>
  <c r="S623" i="1"/>
  <c r="E623" i="1" s="1"/>
  <c r="T622" i="1"/>
  <c r="S622" i="1"/>
  <c r="E622" i="1" s="1"/>
  <c r="T621" i="1"/>
  <c r="S621" i="1"/>
  <c r="E621" i="1" s="1"/>
  <c r="T620" i="1"/>
  <c r="S620" i="1"/>
  <c r="E620" i="1" s="1"/>
  <c r="T619" i="1"/>
  <c r="S619" i="1"/>
  <c r="E619" i="1" s="1"/>
  <c r="T618" i="1"/>
  <c r="S618" i="1"/>
  <c r="E618" i="1" s="1"/>
  <c r="T617" i="1"/>
  <c r="S617" i="1"/>
  <c r="E617" i="1" s="1"/>
  <c r="T616" i="1"/>
  <c r="S616" i="1"/>
  <c r="E616" i="1" s="1"/>
  <c r="T615" i="1"/>
  <c r="S615" i="1"/>
  <c r="E615" i="1" s="1"/>
  <c r="T614" i="1"/>
  <c r="S614" i="1"/>
  <c r="E614" i="1" s="1"/>
  <c r="T613" i="1"/>
  <c r="S613" i="1"/>
  <c r="E613" i="1" s="1"/>
  <c r="T612" i="1"/>
  <c r="S612" i="1"/>
  <c r="E612" i="1" s="1"/>
  <c r="T611" i="1"/>
  <c r="S611" i="1"/>
  <c r="E611" i="1" s="1"/>
  <c r="T610" i="1"/>
  <c r="S610" i="1"/>
  <c r="E610" i="1" s="1"/>
  <c r="T609" i="1"/>
  <c r="S609" i="1"/>
  <c r="E609" i="1" s="1"/>
  <c r="T608" i="1"/>
  <c r="S608" i="1"/>
  <c r="E608" i="1" s="1"/>
  <c r="T607" i="1"/>
  <c r="S607" i="1"/>
  <c r="E607" i="1" s="1"/>
  <c r="T606" i="1"/>
  <c r="S606" i="1"/>
  <c r="E606" i="1" s="1"/>
  <c r="T605" i="1"/>
  <c r="S605" i="1"/>
  <c r="E605" i="1" s="1"/>
  <c r="T604" i="1"/>
  <c r="S604" i="1"/>
  <c r="E604" i="1" s="1"/>
  <c r="T603" i="1"/>
  <c r="S603" i="1"/>
  <c r="E603" i="1" s="1"/>
  <c r="T602" i="1"/>
  <c r="S602" i="1"/>
  <c r="E602" i="1" s="1"/>
  <c r="T601" i="1"/>
  <c r="S601" i="1"/>
  <c r="E601" i="1" s="1"/>
  <c r="T600" i="1"/>
  <c r="S600" i="1"/>
  <c r="E600" i="1" s="1"/>
  <c r="T599" i="1"/>
  <c r="S599" i="1"/>
  <c r="E599" i="1" s="1"/>
  <c r="T598" i="1"/>
  <c r="S598" i="1"/>
  <c r="E598" i="1" s="1"/>
  <c r="T597" i="1"/>
  <c r="S597" i="1"/>
  <c r="E597" i="1" s="1"/>
  <c r="T596" i="1"/>
  <c r="S596" i="1"/>
  <c r="E596" i="1" s="1"/>
  <c r="T595" i="1"/>
  <c r="S595" i="1"/>
  <c r="E595" i="1" s="1"/>
  <c r="T594" i="1"/>
  <c r="S594" i="1"/>
  <c r="E594" i="1" s="1"/>
  <c r="T593" i="1"/>
  <c r="S593" i="1"/>
  <c r="E593" i="1" s="1"/>
  <c r="T592" i="1"/>
  <c r="S592" i="1"/>
  <c r="E592" i="1" s="1"/>
  <c r="T591" i="1"/>
  <c r="S591" i="1"/>
  <c r="E591" i="1" s="1"/>
  <c r="T590" i="1"/>
  <c r="S590" i="1"/>
  <c r="E590" i="1" s="1"/>
  <c r="T589" i="1"/>
  <c r="S589" i="1"/>
  <c r="E589" i="1" s="1"/>
  <c r="T588" i="1"/>
  <c r="S588" i="1"/>
  <c r="E588" i="1" s="1"/>
  <c r="T587" i="1"/>
  <c r="S587" i="1"/>
  <c r="E587" i="1" s="1"/>
  <c r="T586" i="1"/>
  <c r="S586" i="1"/>
  <c r="E586" i="1" s="1"/>
  <c r="T585" i="1"/>
  <c r="S585" i="1"/>
  <c r="E585" i="1" s="1"/>
  <c r="T584" i="1"/>
  <c r="S584" i="1"/>
  <c r="E584" i="1" s="1"/>
  <c r="T583" i="1"/>
  <c r="S583" i="1"/>
  <c r="E583" i="1" s="1"/>
  <c r="T582" i="1"/>
  <c r="S582" i="1"/>
  <c r="E582" i="1" s="1"/>
  <c r="T581" i="1"/>
  <c r="S581" i="1"/>
  <c r="E581" i="1" s="1"/>
  <c r="T580" i="1"/>
  <c r="S580" i="1"/>
  <c r="E580" i="1" s="1"/>
  <c r="T579" i="1"/>
  <c r="S579" i="1"/>
  <c r="E579" i="1" s="1"/>
  <c r="T578" i="1"/>
  <c r="S578" i="1"/>
  <c r="E578" i="1" s="1"/>
  <c r="T577" i="1"/>
  <c r="S577" i="1"/>
  <c r="E577" i="1" s="1"/>
  <c r="T576" i="1"/>
  <c r="S576" i="1"/>
  <c r="E576" i="1" s="1"/>
  <c r="T575" i="1"/>
  <c r="S575" i="1"/>
  <c r="E575" i="1" s="1"/>
  <c r="T574" i="1"/>
  <c r="S574" i="1"/>
  <c r="E574" i="1" s="1"/>
  <c r="T573" i="1"/>
  <c r="S573" i="1"/>
  <c r="E573" i="1" s="1"/>
  <c r="T572" i="1"/>
  <c r="S572" i="1"/>
  <c r="E572" i="1" s="1"/>
  <c r="T571" i="1"/>
  <c r="S571" i="1"/>
  <c r="E571" i="1" s="1"/>
  <c r="T570" i="1"/>
  <c r="S570" i="1"/>
  <c r="E570" i="1" s="1"/>
  <c r="T569" i="1"/>
  <c r="S569" i="1"/>
  <c r="E569" i="1" s="1"/>
  <c r="T568" i="1"/>
  <c r="S568" i="1"/>
  <c r="E568" i="1" s="1"/>
  <c r="T567" i="1"/>
  <c r="S567" i="1"/>
  <c r="E567" i="1" s="1"/>
  <c r="T566" i="1"/>
  <c r="S566" i="1"/>
  <c r="E566" i="1" s="1"/>
  <c r="T565" i="1"/>
  <c r="S565" i="1"/>
  <c r="E565" i="1" s="1"/>
  <c r="T564" i="1"/>
  <c r="S564" i="1"/>
  <c r="E564" i="1" s="1"/>
  <c r="T563" i="1"/>
  <c r="S563" i="1"/>
  <c r="E563" i="1" s="1"/>
  <c r="T562" i="1"/>
  <c r="S562" i="1"/>
  <c r="E562" i="1" s="1"/>
  <c r="T561" i="1"/>
  <c r="S561" i="1"/>
  <c r="E561" i="1" s="1"/>
  <c r="T560" i="1"/>
  <c r="S560" i="1"/>
  <c r="E560" i="1" s="1"/>
  <c r="T559" i="1"/>
  <c r="S559" i="1"/>
  <c r="E559" i="1" s="1"/>
  <c r="T558" i="1"/>
  <c r="S558" i="1"/>
  <c r="E558" i="1" s="1"/>
  <c r="T557" i="1"/>
  <c r="S557" i="1"/>
  <c r="E557" i="1" s="1"/>
  <c r="T556" i="1"/>
  <c r="S556" i="1"/>
  <c r="E556" i="1" s="1"/>
  <c r="T555" i="1"/>
  <c r="S555" i="1"/>
  <c r="E555" i="1" s="1"/>
  <c r="T554" i="1"/>
  <c r="S554" i="1"/>
  <c r="E554" i="1" s="1"/>
  <c r="T553" i="1"/>
  <c r="S553" i="1"/>
  <c r="E553" i="1" s="1"/>
  <c r="T552" i="1"/>
  <c r="S552" i="1"/>
  <c r="E552" i="1" s="1"/>
  <c r="T551" i="1"/>
  <c r="S551" i="1"/>
  <c r="E551" i="1" s="1"/>
  <c r="T550" i="1"/>
  <c r="S550" i="1"/>
  <c r="E550" i="1" s="1"/>
  <c r="T549" i="1"/>
  <c r="S549" i="1"/>
  <c r="E549" i="1" s="1"/>
  <c r="T548" i="1"/>
  <c r="S548" i="1"/>
  <c r="E548" i="1" s="1"/>
  <c r="T547" i="1"/>
  <c r="S547" i="1"/>
  <c r="E547" i="1" s="1"/>
  <c r="T546" i="1"/>
  <c r="S546" i="1"/>
  <c r="E546" i="1" s="1"/>
  <c r="T545" i="1"/>
  <c r="S545" i="1"/>
  <c r="E545" i="1" s="1"/>
  <c r="T544" i="1"/>
  <c r="S544" i="1"/>
  <c r="E544" i="1" s="1"/>
  <c r="T543" i="1"/>
  <c r="S543" i="1"/>
  <c r="E543" i="1" s="1"/>
  <c r="T542" i="1"/>
  <c r="S542" i="1"/>
  <c r="E542" i="1" s="1"/>
  <c r="T541" i="1"/>
  <c r="S541" i="1"/>
  <c r="E541" i="1" s="1"/>
  <c r="T540" i="1"/>
  <c r="S540" i="1"/>
  <c r="E540" i="1" s="1"/>
  <c r="T539" i="1"/>
  <c r="S539" i="1"/>
  <c r="E539" i="1" s="1"/>
  <c r="T538" i="1"/>
  <c r="S538" i="1"/>
  <c r="E538" i="1" s="1"/>
  <c r="T537" i="1"/>
  <c r="S537" i="1"/>
  <c r="E537" i="1" s="1"/>
  <c r="T536" i="1"/>
  <c r="S536" i="1"/>
  <c r="E536" i="1" s="1"/>
  <c r="T535" i="1"/>
  <c r="S535" i="1"/>
  <c r="E535" i="1" s="1"/>
  <c r="T534" i="1"/>
  <c r="S534" i="1"/>
  <c r="E534" i="1" s="1"/>
  <c r="T533" i="1"/>
  <c r="S533" i="1"/>
  <c r="E533" i="1" s="1"/>
  <c r="T532" i="1"/>
  <c r="S532" i="1"/>
  <c r="E532" i="1" s="1"/>
  <c r="T531" i="1"/>
  <c r="S531" i="1"/>
  <c r="E531" i="1" s="1"/>
  <c r="T530" i="1"/>
  <c r="S530" i="1"/>
  <c r="E530" i="1" s="1"/>
  <c r="T529" i="1"/>
  <c r="S529" i="1"/>
  <c r="E529" i="1" s="1"/>
  <c r="T528" i="1"/>
  <c r="S528" i="1"/>
  <c r="E528" i="1" s="1"/>
  <c r="T527" i="1"/>
  <c r="S527" i="1"/>
  <c r="E527" i="1" s="1"/>
  <c r="T526" i="1"/>
  <c r="S526" i="1"/>
  <c r="E526" i="1" s="1"/>
  <c r="T525" i="1"/>
  <c r="S525" i="1"/>
  <c r="E525" i="1" s="1"/>
  <c r="T524" i="1"/>
  <c r="S524" i="1"/>
  <c r="E524" i="1" s="1"/>
  <c r="T523" i="1"/>
  <c r="S523" i="1"/>
  <c r="E523" i="1" s="1"/>
  <c r="T522" i="1"/>
  <c r="S522" i="1"/>
  <c r="E522" i="1" s="1"/>
  <c r="T521" i="1"/>
  <c r="S521" i="1"/>
  <c r="E521" i="1" s="1"/>
  <c r="T520" i="1"/>
  <c r="S520" i="1"/>
  <c r="E520" i="1" s="1"/>
  <c r="T519" i="1"/>
  <c r="S519" i="1"/>
  <c r="E519" i="1" s="1"/>
  <c r="T518" i="1"/>
  <c r="S518" i="1"/>
  <c r="E518" i="1" s="1"/>
  <c r="T517" i="1"/>
  <c r="S517" i="1"/>
  <c r="E517" i="1" s="1"/>
  <c r="T516" i="1"/>
  <c r="S516" i="1"/>
  <c r="E516" i="1" s="1"/>
  <c r="T515" i="1"/>
  <c r="S515" i="1"/>
  <c r="E515" i="1" s="1"/>
  <c r="T514" i="1"/>
  <c r="S514" i="1"/>
  <c r="E514" i="1" s="1"/>
  <c r="T513" i="1"/>
  <c r="S513" i="1"/>
  <c r="E513" i="1" s="1"/>
  <c r="T512" i="1"/>
  <c r="S512" i="1"/>
  <c r="E512" i="1" s="1"/>
  <c r="T511" i="1"/>
  <c r="S511" i="1"/>
  <c r="E511" i="1" s="1"/>
  <c r="T510" i="1"/>
  <c r="S510" i="1"/>
  <c r="E510" i="1" s="1"/>
  <c r="T509" i="1"/>
  <c r="S509" i="1"/>
  <c r="E509" i="1" s="1"/>
  <c r="T508" i="1"/>
  <c r="S508" i="1"/>
  <c r="E508" i="1" s="1"/>
  <c r="T507" i="1"/>
  <c r="S507" i="1"/>
  <c r="E507" i="1" s="1"/>
  <c r="T506" i="1"/>
  <c r="S506" i="1"/>
  <c r="E506" i="1" s="1"/>
  <c r="T505" i="1"/>
  <c r="S505" i="1"/>
  <c r="E505" i="1" s="1"/>
  <c r="T504" i="1"/>
  <c r="S504" i="1"/>
  <c r="E504" i="1" s="1"/>
  <c r="T503" i="1"/>
  <c r="S503" i="1"/>
  <c r="E503" i="1" s="1"/>
  <c r="T502" i="1"/>
  <c r="S502" i="1"/>
  <c r="E502" i="1" s="1"/>
  <c r="T501" i="1"/>
  <c r="S501" i="1"/>
  <c r="E501" i="1" s="1"/>
  <c r="T500" i="1"/>
  <c r="S500" i="1"/>
  <c r="E500" i="1" s="1"/>
  <c r="T499" i="1"/>
  <c r="S499" i="1"/>
  <c r="E499" i="1" s="1"/>
  <c r="T498" i="1"/>
  <c r="S498" i="1"/>
  <c r="E498" i="1" s="1"/>
  <c r="T497" i="1"/>
  <c r="S497" i="1"/>
  <c r="E497" i="1" s="1"/>
  <c r="T496" i="1"/>
  <c r="S496" i="1"/>
  <c r="E496" i="1" s="1"/>
  <c r="T495" i="1"/>
  <c r="S495" i="1"/>
  <c r="E495" i="1" s="1"/>
  <c r="T494" i="1"/>
  <c r="S494" i="1"/>
  <c r="E494" i="1" s="1"/>
  <c r="T493" i="1"/>
  <c r="S493" i="1"/>
  <c r="E493" i="1" s="1"/>
  <c r="T492" i="1"/>
  <c r="S492" i="1"/>
  <c r="E492" i="1" s="1"/>
  <c r="T491" i="1"/>
  <c r="S491" i="1"/>
  <c r="E491" i="1" s="1"/>
  <c r="T490" i="1"/>
  <c r="S490" i="1"/>
  <c r="E490" i="1" s="1"/>
  <c r="T489" i="1"/>
  <c r="S489" i="1"/>
  <c r="E489" i="1" s="1"/>
  <c r="T488" i="1"/>
  <c r="S488" i="1"/>
  <c r="E488" i="1" s="1"/>
  <c r="T487" i="1"/>
  <c r="S487" i="1"/>
  <c r="E487" i="1" s="1"/>
  <c r="T486" i="1"/>
  <c r="S486" i="1"/>
  <c r="E486" i="1" s="1"/>
  <c r="T485" i="1"/>
  <c r="S485" i="1"/>
  <c r="E485" i="1" s="1"/>
  <c r="T484" i="1"/>
  <c r="S484" i="1"/>
  <c r="E484" i="1" s="1"/>
  <c r="T483" i="1"/>
  <c r="S483" i="1"/>
  <c r="E483" i="1" s="1"/>
  <c r="T482" i="1"/>
  <c r="S482" i="1"/>
  <c r="E482" i="1" s="1"/>
  <c r="T481" i="1"/>
  <c r="S481" i="1"/>
  <c r="E481" i="1" s="1"/>
  <c r="T480" i="1"/>
  <c r="S480" i="1"/>
  <c r="E480" i="1" s="1"/>
  <c r="T479" i="1"/>
  <c r="S479" i="1"/>
  <c r="E479" i="1" s="1"/>
  <c r="T478" i="1"/>
  <c r="S478" i="1"/>
  <c r="E478" i="1" s="1"/>
  <c r="T477" i="1"/>
  <c r="S477" i="1"/>
  <c r="E477" i="1" s="1"/>
  <c r="T476" i="1"/>
  <c r="S476" i="1"/>
  <c r="E476" i="1" s="1"/>
  <c r="T475" i="1"/>
  <c r="S475" i="1"/>
  <c r="E475" i="1" s="1"/>
  <c r="T474" i="1"/>
  <c r="S474" i="1"/>
  <c r="E474" i="1" s="1"/>
  <c r="T473" i="1"/>
  <c r="S473" i="1"/>
  <c r="E473" i="1" s="1"/>
  <c r="T472" i="1"/>
  <c r="S472" i="1"/>
  <c r="E472" i="1" s="1"/>
  <c r="T471" i="1"/>
  <c r="S471" i="1"/>
  <c r="E471" i="1" s="1"/>
  <c r="T470" i="1"/>
  <c r="S470" i="1"/>
  <c r="E470" i="1" s="1"/>
  <c r="T469" i="1"/>
  <c r="S469" i="1"/>
  <c r="E469" i="1" s="1"/>
  <c r="T468" i="1"/>
  <c r="S468" i="1"/>
  <c r="E468" i="1" s="1"/>
  <c r="T467" i="1"/>
  <c r="S467" i="1"/>
  <c r="E467" i="1" s="1"/>
  <c r="T466" i="1"/>
  <c r="S466" i="1"/>
  <c r="E466" i="1" s="1"/>
  <c r="T465" i="1"/>
  <c r="S465" i="1"/>
  <c r="E465" i="1" s="1"/>
  <c r="T464" i="1"/>
  <c r="S464" i="1"/>
  <c r="E464" i="1" s="1"/>
  <c r="T463" i="1"/>
  <c r="S463" i="1"/>
  <c r="E463" i="1" s="1"/>
  <c r="T462" i="1"/>
  <c r="S462" i="1"/>
  <c r="E462" i="1" s="1"/>
  <c r="T461" i="1"/>
  <c r="S461" i="1"/>
  <c r="E461" i="1" s="1"/>
  <c r="T460" i="1"/>
  <c r="S460" i="1"/>
  <c r="E460" i="1" s="1"/>
  <c r="T459" i="1"/>
  <c r="S459" i="1"/>
  <c r="E459" i="1" s="1"/>
  <c r="T458" i="1"/>
  <c r="S458" i="1"/>
  <c r="E458" i="1" s="1"/>
  <c r="T457" i="1"/>
  <c r="S457" i="1"/>
  <c r="E457" i="1" s="1"/>
  <c r="T456" i="1"/>
  <c r="S456" i="1"/>
  <c r="E456" i="1" s="1"/>
  <c r="T455" i="1"/>
  <c r="S455" i="1"/>
  <c r="E455" i="1" s="1"/>
  <c r="T454" i="1"/>
  <c r="S454" i="1"/>
  <c r="E454" i="1" s="1"/>
  <c r="T453" i="1"/>
  <c r="S453" i="1"/>
  <c r="E453" i="1" s="1"/>
  <c r="T452" i="1"/>
  <c r="S452" i="1"/>
  <c r="E452" i="1" s="1"/>
  <c r="T451" i="1"/>
  <c r="S451" i="1"/>
  <c r="E451" i="1" s="1"/>
  <c r="T450" i="1"/>
  <c r="S450" i="1"/>
  <c r="E450" i="1" s="1"/>
  <c r="T449" i="1"/>
  <c r="S449" i="1"/>
  <c r="E449" i="1" s="1"/>
  <c r="T448" i="1"/>
  <c r="S448" i="1"/>
  <c r="E448" i="1" s="1"/>
  <c r="T447" i="1"/>
  <c r="S447" i="1"/>
  <c r="E447" i="1" s="1"/>
  <c r="T446" i="1"/>
  <c r="S446" i="1"/>
  <c r="E446" i="1" s="1"/>
  <c r="T445" i="1"/>
  <c r="S445" i="1"/>
  <c r="E445" i="1" s="1"/>
  <c r="T444" i="1"/>
  <c r="S444" i="1"/>
  <c r="E444" i="1" s="1"/>
  <c r="T443" i="1"/>
  <c r="S443" i="1"/>
  <c r="E443" i="1" s="1"/>
  <c r="T442" i="1"/>
  <c r="S442" i="1"/>
  <c r="E442" i="1" s="1"/>
  <c r="T441" i="1"/>
  <c r="S441" i="1"/>
  <c r="E441" i="1" s="1"/>
  <c r="T440" i="1"/>
  <c r="S440" i="1"/>
  <c r="E440" i="1" s="1"/>
  <c r="T439" i="1"/>
  <c r="S439" i="1"/>
  <c r="E439" i="1" s="1"/>
  <c r="T438" i="1"/>
  <c r="S438" i="1"/>
  <c r="E438" i="1" s="1"/>
  <c r="T437" i="1"/>
  <c r="S437" i="1"/>
  <c r="E437" i="1" s="1"/>
  <c r="T436" i="1"/>
  <c r="S436" i="1"/>
  <c r="E436" i="1" s="1"/>
  <c r="T435" i="1"/>
  <c r="S435" i="1"/>
  <c r="E435" i="1" s="1"/>
  <c r="T434" i="1"/>
  <c r="S434" i="1"/>
  <c r="E434" i="1" s="1"/>
  <c r="T433" i="1"/>
  <c r="S433" i="1"/>
  <c r="E433" i="1" s="1"/>
  <c r="T432" i="1"/>
  <c r="S432" i="1"/>
  <c r="E432" i="1" s="1"/>
  <c r="T431" i="1"/>
  <c r="S431" i="1"/>
  <c r="E431" i="1" s="1"/>
  <c r="T430" i="1"/>
  <c r="S430" i="1"/>
  <c r="E430" i="1" s="1"/>
  <c r="T429" i="1"/>
  <c r="S429" i="1"/>
  <c r="E429" i="1" s="1"/>
  <c r="T428" i="1"/>
  <c r="S428" i="1"/>
  <c r="E428" i="1" s="1"/>
  <c r="T427" i="1"/>
  <c r="S427" i="1"/>
  <c r="E427" i="1" s="1"/>
  <c r="T426" i="1"/>
  <c r="S426" i="1"/>
  <c r="E426" i="1" s="1"/>
  <c r="T425" i="1"/>
  <c r="S425" i="1"/>
  <c r="E425" i="1" s="1"/>
  <c r="T424" i="1"/>
  <c r="S424" i="1"/>
  <c r="E424" i="1" s="1"/>
  <c r="T423" i="1"/>
  <c r="S423" i="1"/>
  <c r="E423" i="1" s="1"/>
  <c r="T422" i="1"/>
  <c r="S422" i="1"/>
  <c r="E422" i="1" s="1"/>
  <c r="T421" i="1"/>
  <c r="S421" i="1"/>
  <c r="E421" i="1" s="1"/>
  <c r="T420" i="1"/>
  <c r="S420" i="1"/>
  <c r="E420" i="1" s="1"/>
  <c r="T419" i="1"/>
  <c r="S419" i="1"/>
  <c r="E419" i="1" s="1"/>
  <c r="T418" i="1"/>
  <c r="S418" i="1"/>
  <c r="E418" i="1" s="1"/>
  <c r="T417" i="1"/>
  <c r="S417" i="1"/>
  <c r="E417" i="1" s="1"/>
  <c r="T416" i="1"/>
  <c r="S416" i="1"/>
  <c r="E416" i="1" s="1"/>
  <c r="T415" i="1"/>
  <c r="S415" i="1"/>
  <c r="E415" i="1" s="1"/>
  <c r="T414" i="1"/>
  <c r="S414" i="1"/>
  <c r="E414" i="1" s="1"/>
  <c r="T413" i="1"/>
  <c r="S413" i="1"/>
  <c r="E413" i="1" s="1"/>
  <c r="T412" i="1"/>
  <c r="S412" i="1"/>
  <c r="E412" i="1" s="1"/>
  <c r="T411" i="1"/>
  <c r="S411" i="1"/>
  <c r="E411" i="1" s="1"/>
  <c r="T410" i="1"/>
  <c r="S410" i="1"/>
  <c r="E410" i="1" s="1"/>
  <c r="T409" i="1"/>
  <c r="S409" i="1"/>
  <c r="E409" i="1" s="1"/>
  <c r="T408" i="1"/>
  <c r="S408" i="1"/>
  <c r="E408" i="1" s="1"/>
  <c r="T407" i="1"/>
  <c r="S407" i="1"/>
  <c r="E407" i="1" s="1"/>
  <c r="T406" i="1"/>
  <c r="S406" i="1"/>
  <c r="E406" i="1" s="1"/>
  <c r="T405" i="1"/>
  <c r="S405" i="1"/>
  <c r="E405" i="1" s="1"/>
  <c r="T404" i="1"/>
  <c r="S404" i="1"/>
  <c r="E404" i="1" s="1"/>
  <c r="T403" i="1"/>
  <c r="S403" i="1"/>
  <c r="E403" i="1" s="1"/>
  <c r="T402" i="1"/>
  <c r="S402" i="1"/>
  <c r="E402" i="1" s="1"/>
  <c r="T401" i="1"/>
  <c r="S401" i="1"/>
  <c r="E401" i="1" s="1"/>
  <c r="T400" i="1"/>
  <c r="S400" i="1"/>
  <c r="E400" i="1" s="1"/>
  <c r="T399" i="1"/>
  <c r="S399" i="1"/>
  <c r="E399" i="1" s="1"/>
  <c r="T398" i="1"/>
  <c r="S398" i="1"/>
  <c r="E398" i="1" s="1"/>
  <c r="T397" i="1"/>
  <c r="S397" i="1"/>
  <c r="E397" i="1" s="1"/>
  <c r="T396" i="1"/>
  <c r="S396" i="1"/>
  <c r="E396" i="1" s="1"/>
  <c r="T395" i="1"/>
  <c r="S395" i="1"/>
  <c r="E395" i="1" s="1"/>
  <c r="T394" i="1"/>
  <c r="S394" i="1"/>
  <c r="E394" i="1" s="1"/>
  <c r="T393" i="1"/>
  <c r="S393" i="1"/>
  <c r="E393" i="1" s="1"/>
  <c r="T392" i="1"/>
  <c r="S392" i="1"/>
  <c r="E392" i="1" s="1"/>
  <c r="T391" i="1"/>
  <c r="S391" i="1"/>
  <c r="E391" i="1" s="1"/>
  <c r="T390" i="1"/>
  <c r="S390" i="1"/>
  <c r="E390" i="1" s="1"/>
  <c r="T389" i="1"/>
  <c r="S389" i="1"/>
  <c r="E389" i="1" s="1"/>
  <c r="T388" i="1"/>
  <c r="S388" i="1"/>
  <c r="E388" i="1" s="1"/>
  <c r="T387" i="1"/>
  <c r="S387" i="1"/>
  <c r="E387" i="1" s="1"/>
  <c r="T386" i="1"/>
  <c r="S386" i="1"/>
  <c r="E386" i="1" s="1"/>
  <c r="T385" i="1"/>
  <c r="S385" i="1"/>
  <c r="E385" i="1" s="1"/>
  <c r="T384" i="1"/>
  <c r="S384" i="1"/>
  <c r="E384" i="1" s="1"/>
  <c r="T383" i="1"/>
  <c r="S383" i="1"/>
  <c r="E383" i="1" s="1"/>
  <c r="T382" i="1"/>
  <c r="S382" i="1"/>
  <c r="E382" i="1" s="1"/>
  <c r="T381" i="1"/>
  <c r="S381" i="1"/>
  <c r="E381" i="1" s="1"/>
  <c r="T380" i="1"/>
  <c r="S380" i="1"/>
  <c r="E380" i="1" s="1"/>
  <c r="T379" i="1"/>
  <c r="S379" i="1"/>
  <c r="E379" i="1" s="1"/>
  <c r="T378" i="1"/>
  <c r="S378" i="1"/>
  <c r="E378" i="1" s="1"/>
  <c r="T377" i="1"/>
  <c r="S377" i="1"/>
  <c r="E377" i="1" s="1"/>
  <c r="T376" i="1"/>
  <c r="S376" i="1"/>
  <c r="E376" i="1" s="1"/>
  <c r="T375" i="1"/>
  <c r="S375" i="1"/>
  <c r="E375" i="1" s="1"/>
  <c r="T374" i="1"/>
  <c r="S374" i="1"/>
  <c r="E374" i="1" s="1"/>
  <c r="T373" i="1"/>
  <c r="S373" i="1"/>
  <c r="E373" i="1" s="1"/>
  <c r="T372" i="1"/>
  <c r="S372" i="1"/>
  <c r="E372" i="1" s="1"/>
  <c r="T371" i="1"/>
  <c r="S371" i="1"/>
  <c r="E371" i="1" s="1"/>
  <c r="T370" i="1"/>
  <c r="S370" i="1"/>
  <c r="E370" i="1" s="1"/>
  <c r="T369" i="1"/>
  <c r="S369" i="1"/>
  <c r="E369" i="1" s="1"/>
  <c r="T368" i="1"/>
  <c r="S368" i="1"/>
  <c r="E368" i="1" s="1"/>
  <c r="T367" i="1"/>
  <c r="S367" i="1"/>
  <c r="E367" i="1" s="1"/>
  <c r="T366" i="1"/>
  <c r="S366" i="1"/>
  <c r="E366" i="1" s="1"/>
  <c r="T365" i="1"/>
  <c r="S365" i="1"/>
  <c r="E365" i="1" s="1"/>
  <c r="T364" i="1"/>
  <c r="S364" i="1"/>
  <c r="E364" i="1" s="1"/>
  <c r="T363" i="1"/>
  <c r="S363" i="1"/>
  <c r="E363" i="1" s="1"/>
  <c r="T362" i="1"/>
  <c r="S362" i="1"/>
  <c r="E362" i="1" s="1"/>
  <c r="T361" i="1"/>
  <c r="S361" i="1"/>
  <c r="E361" i="1" s="1"/>
  <c r="T360" i="1"/>
  <c r="S360" i="1"/>
  <c r="E360" i="1" s="1"/>
  <c r="T359" i="1"/>
  <c r="S359" i="1"/>
  <c r="E359" i="1" s="1"/>
  <c r="T358" i="1"/>
  <c r="S358" i="1"/>
  <c r="E358" i="1" s="1"/>
  <c r="T357" i="1"/>
  <c r="S357" i="1"/>
  <c r="E357" i="1" s="1"/>
  <c r="T356" i="1"/>
  <c r="S356" i="1"/>
  <c r="E356" i="1" s="1"/>
  <c r="T355" i="1"/>
  <c r="S355" i="1"/>
  <c r="E355" i="1" s="1"/>
  <c r="T354" i="1"/>
  <c r="S354" i="1"/>
  <c r="E354" i="1" s="1"/>
  <c r="T353" i="1"/>
  <c r="S353" i="1"/>
  <c r="E353" i="1" s="1"/>
  <c r="T352" i="1"/>
  <c r="S352" i="1"/>
  <c r="E352" i="1" s="1"/>
  <c r="T351" i="1"/>
  <c r="S351" i="1"/>
  <c r="E351" i="1" s="1"/>
  <c r="T350" i="1"/>
  <c r="S350" i="1"/>
  <c r="E350" i="1" s="1"/>
  <c r="T349" i="1"/>
  <c r="S349" i="1"/>
  <c r="E349" i="1" s="1"/>
  <c r="T348" i="1"/>
  <c r="S348" i="1"/>
  <c r="E348" i="1" s="1"/>
  <c r="T347" i="1"/>
  <c r="S347" i="1"/>
  <c r="E347" i="1" s="1"/>
  <c r="T346" i="1"/>
  <c r="S346" i="1"/>
  <c r="E346" i="1" s="1"/>
  <c r="T345" i="1"/>
  <c r="S345" i="1"/>
  <c r="E345" i="1" s="1"/>
  <c r="T344" i="1"/>
  <c r="S344" i="1"/>
  <c r="E344" i="1" s="1"/>
  <c r="T343" i="1"/>
  <c r="S343" i="1"/>
  <c r="E343" i="1" s="1"/>
  <c r="T342" i="1"/>
  <c r="S342" i="1"/>
  <c r="E342" i="1" s="1"/>
  <c r="T341" i="1"/>
  <c r="S341" i="1"/>
  <c r="E341" i="1" s="1"/>
  <c r="T340" i="1"/>
  <c r="S340" i="1"/>
  <c r="E340" i="1" s="1"/>
  <c r="T339" i="1"/>
  <c r="S339" i="1"/>
  <c r="E339" i="1" s="1"/>
  <c r="T338" i="1"/>
  <c r="S338" i="1"/>
  <c r="E338" i="1" s="1"/>
  <c r="T337" i="1"/>
  <c r="S337" i="1"/>
  <c r="E337" i="1" s="1"/>
  <c r="T336" i="1"/>
  <c r="S336" i="1"/>
  <c r="E336" i="1" s="1"/>
  <c r="T335" i="1"/>
  <c r="S335" i="1"/>
  <c r="E335" i="1" s="1"/>
  <c r="T334" i="1"/>
  <c r="S334" i="1"/>
  <c r="E334" i="1" s="1"/>
  <c r="T333" i="1"/>
  <c r="S333" i="1"/>
  <c r="E333" i="1" s="1"/>
  <c r="T332" i="1"/>
  <c r="S332" i="1"/>
  <c r="E332" i="1" s="1"/>
  <c r="T331" i="1"/>
  <c r="S331" i="1"/>
  <c r="E331" i="1" s="1"/>
  <c r="T330" i="1"/>
  <c r="S330" i="1"/>
  <c r="E330" i="1" s="1"/>
  <c r="T329" i="1"/>
  <c r="S329" i="1"/>
  <c r="E329" i="1" s="1"/>
  <c r="T328" i="1"/>
  <c r="S328" i="1"/>
  <c r="E328" i="1" s="1"/>
  <c r="T327" i="1"/>
  <c r="S327" i="1"/>
  <c r="E327" i="1" s="1"/>
  <c r="T326" i="1"/>
  <c r="S326" i="1"/>
  <c r="E326" i="1" s="1"/>
  <c r="T325" i="1"/>
  <c r="S325" i="1"/>
  <c r="E325" i="1" s="1"/>
  <c r="T324" i="1"/>
  <c r="S324" i="1"/>
  <c r="E324" i="1" s="1"/>
  <c r="T323" i="1"/>
  <c r="S323" i="1"/>
  <c r="E323" i="1" s="1"/>
  <c r="T322" i="1"/>
  <c r="S322" i="1"/>
  <c r="E322" i="1" s="1"/>
  <c r="T321" i="1"/>
  <c r="S321" i="1"/>
  <c r="E321" i="1" s="1"/>
  <c r="T320" i="1"/>
  <c r="S320" i="1"/>
  <c r="E320" i="1" s="1"/>
  <c r="T319" i="1"/>
  <c r="S319" i="1"/>
  <c r="E319" i="1" s="1"/>
  <c r="T318" i="1"/>
  <c r="S318" i="1"/>
  <c r="E318" i="1" s="1"/>
  <c r="T317" i="1"/>
  <c r="S317" i="1"/>
  <c r="E317" i="1" s="1"/>
  <c r="T316" i="1"/>
  <c r="S316" i="1"/>
  <c r="E316" i="1" s="1"/>
  <c r="T315" i="1"/>
  <c r="S315" i="1"/>
  <c r="E315" i="1" s="1"/>
  <c r="T314" i="1"/>
  <c r="S314" i="1"/>
  <c r="E314" i="1" s="1"/>
  <c r="T313" i="1"/>
  <c r="S313" i="1"/>
  <c r="E313" i="1" s="1"/>
  <c r="T312" i="1"/>
  <c r="S312" i="1"/>
  <c r="E312" i="1" s="1"/>
  <c r="T311" i="1"/>
  <c r="S311" i="1"/>
  <c r="E311" i="1" s="1"/>
  <c r="T310" i="1"/>
  <c r="S310" i="1"/>
  <c r="E310" i="1" s="1"/>
  <c r="T309" i="1"/>
  <c r="S309" i="1"/>
  <c r="E309" i="1" s="1"/>
  <c r="T308" i="1"/>
  <c r="S308" i="1"/>
  <c r="E308" i="1" s="1"/>
  <c r="T307" i="1"/>
  <c r="S307" i="1"/>
  <c r="E307" i="1" s="1"/>
  <c r="T306" i="1"/>
  <c r="S306" i="1"/>
  <c r="E306" i="1" s="1"/>
  <c r="T305" i="1"/>
  <c r="S305" i="1"/>
  <c r="E305" i="1" s="1"/>
  <c r="T304" i="1"/>
  <c r="S304" i="1"/>
  <c r="E304" i="1" s="1"/>
  <c r="T303" i="1"/>
  <c r="S303" i="1"/>
  <c r="E303" i="1" s="1"/>
  <c r="T302" i="1"/>
  <c r="S302" i="1"/>
  <c r="E302" i="1" s="1"/>
  <c r="T301" i="1"/>
  <c r="S301" i="1"/>
  <c r="E301" i="1" s="1"/>
  <c r="T300" i="1"/>
  <c r="S300" i="1"/>
  <c r="E300" i="1" s="1"/>
  <c r="T299" i="1"/>
  <c r="S299" i="1"/>
  <c r="E299" i="1" s="1"/>
  <c r="T298" i="1"/>
  <c r="S298" i="1"/>
  <c r="E298" i="1" s="1"/>
  <c r="T297" i="1"/>
  <c r="S297" i="1"/>
  <c r="E297" i="1" s="1"/>
  <c r="T296" i="1"/>
  <c r="S296" i="1"/>
  <c r="E296" i="1" s="1"/>
  <c r="T295" i="1"/>
  <c r="S295" i="1"/>
  <c r="E295" i="1" s="1"/>
  <c r="T294" i="1"/>
  <c r="S294" i="1"/>
  <c r="E294" i="1" s="1"/>
  <c r="T293" i="1"/>
  <c r="S293" i="1"/>
  <c r="E293" i="1" s="1"/>
  <c r="T292" i="1"/>
  <c r="S292" i="1"/>
  <c r="E292" i="1" s="1"/>
  <c r="T291" i="1"/>
  <c r="S291" i="1"/>
  <c r="E291" i="1" s="1"/>
  <c r="T290" i="1"/>
  <c r="S290" i="1"/>
  <c r="E290" i="1" s="1"/>
  <c r="T289" i="1"/>
  <c r="S289" i="1"/>
  <c r="E289" i="1" s="1"/>
  <c r="T288" i="1"/>
  <c r="S288" i="1"/>
  <c r="E288" i="1" s="1"/>
  <c r="T287" i="1"/>
  <c r="S287" i="1"/>
  <c r="E287" i="1" s="1"/>
  <c r="T286" i="1"/>
  <c r="S286" i="1"/>
  <c r="E286" i="1" s="1"/>
  <c r="T285" i="1"/>
  <c r="S285" i="1"/>
  <c r="E285" i="1" s="1"/>
  <c r="T284" i="1"/>
  <c r="S284" i="1"/>
  <c r="E284" i="1" s="1"/>
  <c r="T283" i="1"/>
  <c r="S283" i="1"/>
  <c r="E283" i="1" s="1"/>
  <c r="T282" i="1"/>
  <c r="S282" i="1"/>
  <c r="E282" i="1" s="1"/>
  <c r="T281" i="1"/>
  <c r="S281" i="1"/>
  <c r="E281" i="1" s="1"/>
  <c r="T280" i="1"/>
  <c r="S280" i="1"/>
  <c r="E280" i="1" s="1"/>
  <c r="T279" i="1"/>
  <c r="S279" i="1"/>
  <c r="E279" i="1" s="1"/>
  <c r="T278" i="1"/>
  <c r="S278" i="1"/>
  <c r="E278" i="1" s="1"/>
  <c r="T277" i="1"/>
  <c r="S277" i="1"/>
  <c r="E277" i="1" s="1"/>
  <c r="T276" i="1"/>
  <c r="S276" i="1"/>
  <c r="E276" i="1" s="1"/>
  <c r="T275" i="1"/>
  <c r="S275" i="1"/>
  <c r="E275" i="1" s="1"/>
  <c r="T274" i="1"/>
  <c r="S274" i="1"/>
  <c r="E274" i="1" s="1"/>
  <c r="T273" i="1"/>
  <c r="S273" i="1"/>
  <c r="E273" i="1" s="1"/>
  <c r="T272" i="1"/>
  <c r="S272" i="1"/>
  <c r="E272" i="1" s="1"/>
  <c r="T271" i="1"/>
  <c r="S271" i="1"/>
  <c r="E271" i="1" s="1"/>
  <c r="T270" i="1"/>
  <c r="S270" i="1"/>
  <c r="E270" i="1" s="1"/>
  <c r="T269" i="1"/>
  <c r="S269" i="1"/>
  <c r="E269" i="1" s="1"/>
  <c r="T268" i="1"/>
  <c r="S268" i="1"/>
  <c r="E268" i="1" s="1"/>
  <c r="T267" i="1"/>
  <c r="S267" i="1"/>
  <c r="E267" i="1" s="1"/>
  <c r="T266" i="1"/>
  <c r="S266" i="1"/>
  <c r="E266" i="1" s="1"/>
  <c r="T265" i="1"/>
  <c r="S265" i="1"/>
  <c r="E265" i="1" s="1"/>
  <c r="T264" i="1"/>
  <c r="S264" i="1"/>
  <c r="E264" i="1" s="1"/>
  <c r="T263" i="1"/>
  <c r="S263" i="1"/>
  <c r="E263" i="1" s="1"/>
  <c r="T262" i="1"/>
  <c r="S262" i="1"/>
  <c r="E262" i="1" s="1"/>
  <c r="T261" i="1"/>
  <c r="S261" i="1"/>
  <c r="E261" i="1" s="1"/>
  <c r="T260" i="1"/>
  <c r="S260" i="1"/>
  <c r="E260" i="1" s="1"/>
  <c r="T259" i="1"/>
  <c r="S259" i="1"/>
  <c r="E259" i="1" s="1"/>
  <c r="T258" i="1"/>
  <c r="S258" i="1"/>
  <c r="E258" i="1" s="1"/>
  <c r="T257" i="1"/>
  <c r="S257" i="1"/>
  <c r="E257" i="1" s="1"/>
  <c r="T256" i="1"/>
  <c r="S256" i="1"/>
  <c r="E256" i="1" s="1"/>
  <c r="T255" i="1"/>
  <c r="S255" i="1"/>
  <c r="E255" i="1" s="1"/>
  <c r="T254" i="1"/>
  <c r="S254" i="1"/>
  <c r="E254" i="1" s="1"/>
  <c r="T253" i="1"/>
  <c r="S253" i="1"/>
  <c r="E253" i="1" s="1"/>
  <c r="T252" i="1"/>
  <c r="S252" i="1"/>
  <c r="E252" i="1" s="1"/>
  <c r="T251" i="1"/>
  <c r="S251" i="1"/>
  <c r="E251" i="1" s="1"/>
  <c r="T250" i="1"/>
  <c r="S250" i="1"/>
  <c r="E250" i="1" s="1"/>
  <c r="T249" i="1"/>
  <c r="S249" i="1"/>
  <c r="E249" i="1" s="1"/>
  <c r="T248" i="1"/>
  <c r="S248" i="1"/>
  <c r="E248" i="1" s="1"/>
  <c r="T247" i="1"/>
  <c r="S247" i="1"/>
  <c r="E247" i="1" s="1"/>
  <c r="T246" i="1"/>
  <c r="S246" i="1"/>
  <c r="E246" i="1" s="1"/>
  <c r="T245" i="1"/>
  <c r="S245" i="1"/>
  <c r="E245" i="1" s="1"/>
  <c r="T244" i="1"/>
  <c r="S244" i="1"/>
  <c r="E244" i="1" s="1"/>
  <c r="T243" i="1"/>
  <c r="S243" i="1"/>
  <c r="E243" i="1" s="1"/>
  <c r="T242" i="1"/>
  <c r="S242" i="1"/>
  <c r="E242" i="1" s="1"/>
  <c r="T241" i="1"/>
  <c r="S241" i="1"/>
  <c r="E241" i="1" s="1"/>
  <c r="T240" i="1"/>
  <c r="S240" i="1"/>
  <c r="E240" i="1" s="1"/>
  <c r="T239" i="1"/>
  <c r="S239" i="1"/>
  <c r="E239" i="1" s="1"/>
  <c r="T238" i="1"/>
  <c r="S238" i="1"/>
  <c r="E238" i="1" s="1"/>
  <c r="T237" i="1"/>
  <c r="S237" i="1"/>
  <c r="E237" i="1" s="1"/>
  <c r="T236" i="1"/>
  <c r="S236" i="1"/>
  <c r="E236" i="1" s="1"/>
  <c r="T235" i="1"/>
  <c r="S235" i="1"/>
  <c r="E235" i="1" s="1"/>
  <c r="T234" i="1"/>
  <c r="S234" i="1"/>
  <c r="E234" i="1" s="1"/>
  <c r="T233" i="1"/>
  <c r="S233" i="1"/>
  <c r="E233" i="1" s="1"/>
  <c r="T232" i="1"/>
  <c r="S232" i="1"/>
  <c r="E232" i="1" s="1"/>
  <c r="T231" i="1"/>
  <c r="S231" i="1"/>
  <c r="E231" i="1" s="1"/>
  <c r="T230" i="1"/>
  <c r="S230" i="1"/>
  <c r="E230" i="1" s="1"/>
  <c r="T229" i="1"/>
  <c r="S229" i="1"/>
  <c r="E229" i="1" s="1"/>
  <c r="T228" i="1"/>
  <c r="S228" i="1"/>
  <c r="E228" i="1" s="1"/>
  <c r="T227" i="1"/>
  <c r="S227" i="1"/>
  <c r="E227" i="1" s="1"/>
  <c r="T226" i="1"/>
  <c r="S226" i="1"/>
  <c r="E226" i="1" s="1"/>
  <c r="T225" i="1"/>
  <c r="S225" i="1"/>
  <c r="E225" i="1" s="1"/>
  <c r="T224" i="1"/>
  <c r="S224" i="1"/>
  <c r="E224" i="1" s="1"/>
  <c r="T223" i="1"/>
  <c r="S223" i="1"/>
  <c r="E223" i="1" s="1"/>
  <c r="T222" i="1"/>
  <c r="S222" i="1"/>
  <c r="E222" i="1" s="1"/>
  <c r="T221" i="1"/>
  <c r="S221" i="1"/>
  <c r="E221" i="1" s="1"/>
  <c r="T220" i="1"/>
  <c r="S220" i="1"/>
  <c r="E220" i="1" s="1"/>
  <c r="T219" i="1"/>
  <c r="S219" i="1"/>
  <c r="E219" i="1" s="1"/>
  <c r="T218" i="1"/>
  <c r="S218" i="1"/>
  <c r="E218" i="1" s="1"/>
  <c r="T217" i="1"/>
  <c r="S217" i="1"/>
  <c r="E217" i="1" s="1"/>
  <c r="T216" i="1"/>
  <c r="S216" i="1"/>
  <c r="E216" i="1" s="1"/>
  <c r="T215" i="1"/>
  <c r="S215" i="1"/>
  <c r="E215" i="1" s="1"/>
  <c r="T214" i="1"/>
  <c r="S214" i="1"/>
  <c r="E214" i="1" s="1"/>
  <c r="T213" i="1"/>
  <c r="S213" i="1"/>
  <c r="E213" i="1" s="1"/>
  <c r="T212" i="1"/>
  <c r="S212" i="1"/>
  <c r="E212" i="1" s="1"/>
  <c r="T211" i="1"/>
  <c r="S211" i="1"/>
  <c r="E211" i="1" s="1"/>
  <c r="T210" i="1"/>
  <c r="S210" i="1"/>
  <c r="E210" i="1" s="1"/>
  <c r="T209" i="1"/>
  <c r="S209" i="1"/>
  <c r="E209" i="1" s="1"/>
  <c r="T208" i="1"/>
  <c r="S208" i="1"/>
  <c r="E208" i="1" s="1"/>
  <c r="T207" i="1"/>
  <c r="S207" i="1"/>
  <c r="E207" i="1" s="1"/>
  <c r="T206" i="1"/>
  <c r="S206" i="1"/>
  <c r="E206" i="1" s="1"/>
  <c r="T205" i="1"/>
  <c r="S205" i="1"/>
  <c r="E205" i="1" s="1"/>
  <c r="T204" i="1"/>
  <c r="S204" i="1"/>
  <c r="E204" i="1" s="1"/>
  <c r="T203" i="1"/>
  <c r="S203" i="1"/>
  <c r="E203" i="1" s="1"/>
  <c r="T202" i="1"/>
  <c r="S202" i="1"/>
  <c r="E202" i="1" s="1"/>
  <c r="T201" i="1"/>
  <c r="S201" i="1"/>
  <c r="E201" i="1" s="1"/>
  <c r="T200" i="1"/>
  <c r="S200" i="1"/>
  <c r="E200" i="1" s="1"/>
  <c r="T199" i="1"/>
  <c r="S199" i="1"/>
  <c r="E199" i="1" s="1"/>
  <c r="T198" i="1"/>
  <c r="S198" i="1"/>
  <c r="E198" i="1" s="1"/>
  <c r="T197" i="1"/>
  <c r="S197" i="1"/>
  <c r="E197" i="1" s="1"/>
  <c r="T196" i="1"/>
  <c r="S196" i="1"/>
  <c r="E196" i="1" s="1"/>
  <c r="T195" i="1"/>
  <c r="S195" i="1"/>
  <c r="E195" i="1" s="1"/>
  <c r="T194" i="1"/>
  <c r="S194" i="1"/>
  <c r="E194" i="1" s="1"/>
  <c r="T193" i="1"/>
  <c r="S193" i="1"/>
  <c r="E193" i="1" s="1"/>
  <c r="T192" i="1"/>
  <c r="S192" i="1"/>
  <c r="E192" i="1" s="1"/>
  <c r="T191" i="1"/>
  <c r="S191" i="1"/>
  <c r="E191" i="1" s="1"/>
  <c r="T190" i="1"/>
  <c r="S190" i="1"/>
  <c r="E190" i="1" s="1"/>
  <c r="T189" i="1"/>
  <c r="S189" i="1"/>
  <c r="E189" i="1" s="1"/>
  <c r="T188" i="1"/>
  <c r="S188" i="1"/>
  <c r="E188" i="1" s="1"/>
  <c r="T187" i="1"/>
  <c r="S187" i="1"/>
  <c r="E187" i="1" s="1"/>
  <c r="T186" i="1"/>
  <c r="S186" i="1"/>
  <c r="E186" i="1" s="1"/>
  <c r="T185" i="1"/>
  <c r="S185" i="1"/>
  <c r="E185" i="1" s="1"/>
  <c r="T184" i="1"/>
  <c r="S184" i="1"/>
  <c r="E184" i="1" s="1"/>
  <c r="T183" i="1"/>
  <c r="S183" i="1"/>
  <c r="E183" i="1" s="1"/>
  <c r="T182" i="1"/>
  <c r="S182" i="1"/>
  <c r="E182" i="1" s="1"/>
  <c r="T181" i="1"/>
  <c r="S181" i="1"/>
  <c r="E181" i="1" s="1"/>
  <c r="T180" i="1"/>
  <c r="S180" i="1"/>
  <c r="E180" i="1" s="1"/>
  <c r="T179" i="1"/>
  <c r="S179" i="1"/>
  <c r="E179" i="1" s="1"/>
  <c r="T178" i="1"/>
  <c r="S178" i="1"/>
  <c r="E178" i="1" s="1"/>
  <c r="T177" i="1"/>
  <c r="S177" i="1"/>
  <c r="E177" i="1" s="1"/>
  <c r="T176" i="1"/>
  <c r="S176" i="1"/>
  <c r="E176" i="1" s="1"/>
  <c r="T175" i="1"/>
  <c r="S175" i="1"/>
  <c r="E175" i="1" s="1"/>
  <c r="T174" i="1"/>
  <c r="S174" i="1"/>
  <c r="E174" i="1" s="1"/>
  <c r="T173" i="1"/>
  <c r="S173" i="1"/>
  <c r="E173" i="1" s="1"/>
  <c r="T172" i="1"/>
  <c r="S172" i="1"/>
  <c r="E172" i="1" s="1"/>
  <c r="T171" i="1"/>
  <c r="S171" i="1"/>
  <c r="E171" i="1" s="1"/>
  <c r="T170" i="1"/>
  <c r="S170" i="1"/>
  <c r="E170" i="1" s="1"/>
  <c r="T169" i="1"/>
  <c r="S169" i="1"/>
  <c r="E169" i="1" s="1"/>
  <c r="T168" i="1"/>
  <c r="S168" i="1"/>
  <c r="E168" i="1" s="1"/>
  <c r="T167" i="1"/>
  <c r="S167" i="1"/>
  <c r="E167" i="1" s="1"/>
  <c r="T166" i="1"/>
  <c r="S166" i="1"/>
  <c r="E166" i="1" s="1"/>
  <c r="T165" i="1"/>
  <c r="S165" i="1"/>
  <c r="E165" i="1" s="1"/>
  <c r="T164" i="1"/>
  <c r="S164" i="1"/>
  <c r="E164" i="1" s="1"/>
  <c r="T163" i="1"/>
  <c r="S163" i="1"/>
  <c r="E163" i="1" s="1"/>
  <c r="T162" i="1"/>
  <c r="S162" i="1"/>
  <c r="E162" i="1" s="1"/>
  <c r="T161" i="1"/>
  <c r="S161" i="1"/>
  <c r="E161" i="1" s="1"/>
  <c r="T160" i="1"/>
  <c r="S160" i="1"/>
  <c r="E160" i="1" s="1"/>
  <c r="T159" i="1"/>
  <c r="S159" i="1"/>
  <c r="E159" i="1" s="1"/>
  <c r="T158" i="1"/>
  <c r="S158" i="1"/>
  <c r="E158" i="1" s="1"/>
  <c r="T157" i="1"/>
  <c r="S157" i="1"/>
  <c r="E157" i="1" s="1"/>
  <c r="T156" i="1"/>
  <c r="S156" i="1"/>
  <c r="E156" i="1" s="1"/>
  <c r="T155" i="1"/>
  <c r="S155" i="1"/>
  <c r="E155" i="1" s="1"/>
  <c r="T154" i="1"/>
  <c r="S154" i="1"/>
  <c r="E154" i="1" s="1"/>
  <c r="T153" i="1"/>
  <c r="S153" i="1"/>
  <c r="E153" i="1" s="1"/>
  <c r="T152" i="1"/>
  <c r="S152" i="1"/>
  <c r="E152" i="1" s="1"/>
  <c r="T151" i="1"/>
  <c r="S151" i="1"/>
  <c r="E151" i="1" s="1"/>
  <c r="T150" i="1"/>
  <c r="S150" i="1"/>
  <c r="E150" i="1" s="1"/>
  <c r="T149" i="1"/>
  <c r="S149" i="1"/>
  <c r="E149" i="1" s="1"/>
  <c r="T148" i="1"/>
  <c r="S148" i="1"/>
  <c r="E148" i="1" s="1"/>
  <c r="T147" i="1"/>
  <c r="S147" i="1"/>
  <c r="E147" i="1" s="1"/>
  <c r="T146" i="1"/>
  <c r="S146" i="1"/>
  <c r="E146" i="1" s="1"/>
  <c r="T145" i="1"/>
  <c r="S145" i="1"/>
  <c r="E145" i="1" s="1"/>
  <c r="T144" i="1"/>
  <c r="S144" i="1"/>
  <c r="E144" i="1" s="1"/>
  <c r="T143" i="1"/>
  <c r="S143" i="1"/>
  <c r="E143" i="1" s="1"/>
  <c r="T142" i="1"/>
  <c r="S142" i="1"/>
  <c r="E142" i="1" s="1"/>
  <c r="T141" i="1"/>
  <c r="S141" i="1"/>
  <c r="E141" i="1" s="1"/>
  <c r="T140" i="1"/>
  <c r="S140" i="1"/>
  <c r="E140" i="1" s="1"/>
  <c r="T139" i="1"/>
  <c r="S139" i="1"/>
  <c r="E139" i="1" s="1"/>
  <c r="T138" i="1"/>
  <c r="S138" i="1"/>
  <c r="E138" i="1" s="1"/>
  <c r="T137" i="1"/>
  <c r="S137" i="1"/>
  <c r="E137" i="1" s="1"/>
  <c r="T136" i="1"/>
  <c r="S136" i="1"/>
  <c r="E136" i="1" s="1"/>
  <c r="T135" i="1"/>
  <c r="S135" i="1"/>
  <c r="E135" i="1" s="1"/>
  <c r="T134" i="1"/>
  <c r="S134" i="1"/>
  <c r="E134" i="1" s="1"/>
  <c r="T133" i="1"/>
  <c r="S133" i="1"/>
  <c r="E133" i="1" s="1"/>
  <c r="T132" i="1"/>
  <c r="S132" i="1"/>
  <c r="E132" i="1" s="1"/>
  <c r="T131" i="1"/>
  <c r="S131" i="1"/>
  <c r="E131" i="1" s="1"/>
  <c r="T130" i="1"/>
  <c r="S130" i="1"/>
  <c r="E130" i="1" s="1"/>
  <c r="T129" i="1"/>
  <c r="S129" i="1"/>
  <c r="E129" i="1" s="1"/>
  <c r="T128" i="1"/>
  <c r="S128" i="1"/>
  <c r="E128" i="1" s="1"/>
  <c r="T127" i="1"/>
  <c r="S127" i="1"/>
  <c r="E127" i="1" s="1"/>
  <c r="T126" i="1"/>
  <c r="S126" i="1"/>
  <c r="E126" i="1" s="1"/>
  <c r="T125" i="1"/>
  <c r="S125" i="1"/>
  <c r="E125" i="1" s="1"/>
  <c r="T124" i="1"/>
  <c r="S124" i="1"/>
  <c r="E124" i="1" s="1"/>
  <c r="T123" i="1"/>
  <c r="S123" i="1"/>
  <c r="E123" i="1" s="1"/>
  <c r="T122" i="1"/>
  <c r="S122" i="1"/>
  <c r="E122" i="1" s="1"/>
  <c r="T121" i="1"/>
  <c r="S121" i="1"/>
  <c r="E121" i="1" s="1"/>
  <c r="T120" i="1"/>
  <c r="S120" i="1"/>
  <c r="E120" i="1" s="1"/>
  <c r="T119" i="1"/>
  <c r="S119" i="1"/>
  <c r="E119" i="1" s="1"/>
  <c r="T118" i="1"/>
  <c r="S118" i="1"/>
  <c r="E118" i="1" s="1"/>
  <c r="T117" i="1"/>
  <c r="S117" i="1"/>
  <c r="E117" i="1" s="1"/>
  <c r="T116" i="1"/>
  <c r="S116" i="1"/>
  <c r="E116" i="1" s="1"/>
  <c r="T115" i="1"/>
  <c r="S115" i="1"/>
  <c r="E115" i="1" s="1"/>
  <c r="T114" i="1"/>
  <c r="S114" i="1"/>
  <c r="E114" i="1" s="1"/>
  <c r="T113" i="1"/>
  <c r="S113" i="1"/>
  <c r="E113" i="1" s="1"/>
  <c r="T112" i="1"/>
  <c r="S112" i="1"/>
  <c r="E112" i="1" s="1"/>
  <c r="T111" i="1"/>
  <c r="S111" i="1"/>
  <c r="E111" i="1" s="1"/>
  <c r="T110" i="1"/>
  <c r="S110" i="1"/>
  <c r="E110" i="1" s="1"/>
  <c r="T109" i="1"/>
  <c r="S109" i="1"/>
  <c r="E109" i="1" s="1"/>
  <c r="T108" i="1"/>
  <c r="S108" i="1"/>
  <c r="E108" i="1" s="1"/>
  <c r="T107" i="1"/>
  <c r="S107" i="1"/>
  <c r="E107" i="1" s="1"/>
  <c r="T106" i="1"/>
  <c r="S106" i="1"/>
  <c r="E106" i="1" s="1"/>
  <c r="T105" i="1"/>
  <c r="S105" i="1"/>
  <c r="E105" i="1" s="1"/>
  <c r="T104" i="1"/>
  <c r="S104" i="1"/>
  <c r="E104" i="1" s="1"/>
  <c r="T103" i="1"/>
  <c r="S103" i="1"/>
  <c r="E103" i="1" s="1"/>
  <c r="T102" i="1"/>
  <c r="S102" i="1"/>
  <c r="E102" i="1" s="1"/>
  <c r="T101" i="1"/>
  <c r="S101" i="1"/>
  <c r="E101" i="1" s="1"/>
  <c r="T100" i="1"/>
  <c r="S100" i="1"/>
  <c r="E100" i="1" s="1"/>
  <c r="T99" i="1"/>
  <c r="S99" i="1"/>
  <c r="E99" i="1" s="1"/>
  <c r="T98" i="1"/>
  <c r="S98" i="1"/>
  <c r="E98" i="1" s="1"/>
  <c r="T97" i="1"/>
  <c r="S97" i="1"/>
  <c r="E97" i="1" s="1"/>
  <c r="T96" i="1"/>
  <c r="S96" i="1"/>
  <c r="E96" i="1" s="1"/>
  <c r="T95" i="1"/>
  <c r="S95" i="1"/>
  <c r="E95" i="1" s="1"/>
  <c r="T94" i="1"/>
  <c r="S94" i="1"/>
  <c r="E94" i="1" s="1"/>
  <c r="T93" i="1"/>
  <c r="S93" i="1"/>
  <c r="E93" i="1" s="1"/>
  <c r="T92" i="1"/>
  <c r="S92" i="1"/>
  <c r="E92" i="1" s="1"/>
  <c r="T91" i="1"/>
  <c r="S91" i="1"/>
  <c r="E91" i="1" s="1"/>
  <c r="T90" i="1"/>
  <c r="S90" i="1"/>
  <c r="E90" i="1" s="1"/>
  <c r="T89" i="1"/>
  <c r="S89" i="1"/>
  <c r="E89" i="1" s="1"/>
  <c r="T88" i="1"/>
  <c r="S88" i="1"/>
  <c r="E88" i="1" s="1"/>
  <c r="T87" i="1"/>
  <c r="S87" i="1"/>
  <c r="E87" i="1" s="1"/>
  <c r="T86" i="1"/>
  <c r="S86" i="1"/>
  <c r="E86" i="1" s="1"/>
  <c r="T85" i="1"/>
  <c r="S85" i="1"/>
  <c r="E85" i="1" s="1"/>
  <c r="T84" i="1"/>
  <c r="S84" i="1"/>
  <c r="E84" i="1" s="1"/>
  <c r="T83" i="1"/>
  <c r="S83" i="1"/>
  <c r="E83" i="1" s="1"/>
  <c r="T82" i="1"/>
  <c r="S82" i="1"/>
  <c r="E82" i="1" s="1"/>
  <c r="T81" i="1"/>
  <c r="S81" i="1"/>
  <c r="E81" i="1" s="1"/>
  <c r="T80" i="1"/>
  <c r="S80" i="1"/>
  <c r="E80" i="1" s="1"/>
  <c r="T79" i="1"/>
  <c r="S79" i="1"/>
  <c r="E79" i="1" s="1"/>
  <c r="T78" i="1"/>
  <c r="S78" i="1"/>
  <c r="E78" i="1" s="1"/>
  <c r="T77" i="1"/>
  <c r="S77" i="1"/>
  <c r="E77" i="1" s="1"/>
  <c r="T76" i="1"/>
  <c r="S76" i="1"/>
  <c r="E76" i="1" s="1"/>
  <c r="T75" i="1"/>
  <c r="S75" i="1"/>
  <c r="E75" i="1" s="1"/>
  <c r="T74" i="1"/>
  <c r="S74" i="1"/>
  <c r="E74" i="1" s="1"/>
  <c r="T73" i="1"/>
  <c r="S73" i="1"/>
  <c r="E73" i="1" s="1"/>
  <c r="T72" i="1"/>
  <c r="S72" i="1"/>
  <c r="E72" i="1" s="1"/>
  <c r="T71" i="1"/>
  <c r="S71" i="1"/>
  <c r="E71" i="1" s="1"/>
  <c r="T70" i="1"/>
  <c r="S70" i="1"/>
  <c r="E70" i="1" s="1"/>
  <c r="T69" i="1"/>
  <c r="S69" i="1"/>
  <c r="E69" i="1" s="1"/>
  <c r="T68" i="1"/>
  <c r="S68" i="1"/>
  <c r="E68" i="1" s="1"/>
  <c r="T67" i="1"/>
  <c r="S67" i="1"/>
  <c r="E67" i="1" s="1"/>
  <c r="T66" i="1"/>
  <c r="S66" i="1"/>
  <c r="E66" i="1" s="1"/>
  <c r="T65" i="1"/>
  <c r="S65" i="1"/>
  <c r="E65" i="1" s="1"/>
  <c r="T64" i="1"/>
  <c r="S64" i="1"/>
  <c r="E64" i="1" s="1"/>
  <c r="T63" i="1"/>
  <c r="S63" i="1"/>
  <c r="E63" i="1" s="1"/>
  <c r="T62" i="1"/>
  <c r="S62" i="1"/>
  <c r="E62" i="1" s="1"/>
  <c r="T61" i="1"/>
  <c r="S61" i="1"/>
  <c r="E61" i="1" s="1"/>
  <c r="U60" i="1"/>
  <c r="T60" i="1"/>
  <c r="S60" i="1"/>
  <c r="E60" i="1" s="1"/>
  <c r="F60" i="1" s="1"/>
  <c r="U59" i="1"/>
  <c r="T59" i="1"/>
  <c r="S59" i="1"/>
  <c r="E59" i="1" s="1"/>
  <c r="U58" i="1"/>
  <c r="T58" i="1"/>
  <c r="S58" i="1"/>
  <c r="E58" i="1" s="1"/>
  <c r="F58" i="1" s="1"/>
  <c r="U57" i="1"/>
  <c r="T57" i="1"/>
  <c r="S57" i="1"/>
  <c r="E57" i="1" s="1"/>
  <c r="U56" i="1"/>
  <c r="T56" i="1"/>
  <c r="S56" i="1"/>
  <c r="E56" i="1" s="1"/>
  <c r="U55" i="1"/>
  <c r="T55" i="1"/>
  <c r="S55" i="1"/>
  <c r="E55" i="1" s="1"/>
  <c r="F55" i="1" s="1"/>
  <c r="U54" i="1"/>
  <c r="T54" i="1"/>
  <c r="S54" i="1"/>
  <c r="E54" i="1" s="1"/>
  <c r="U53" i="1"/>
  <c r="T53" i="1"/>
  <c r="S53" i="1"/>
  <c r="E53" i="1" s="1"/>
  <c r="U52" i="1"/>
  <c r="T52" i="1"/>
  <c r="S52" i="1"/>
  <c r="E52" i="1" s="1"/>
  <c r="F52" i="1" s="1"/>
  <c r="U51" i="1"/>
  <c r="T51" i="1"/>
  <c r="S51" i="1"/>
  <c r="U50" i="1"/>
  <c r="T50" i="1"/>
  <c r="S50" i="1"/>
  <c r="E50" i="1" s="1"/>
  <c r="F50" i="1" s="1"/>
  <c r="U49" i="1"/>
  <c r="T49" i="1"/>
  <c r="S49" i="1"/>
  <c r="U48" i="1"/>
  <c r="T48" i="1"/>
  <c r="S48" i="1"/>
  <c r="E48" i="1" s="1"/>
  <c r="U47" i="1"/>
  <c r="T47" i="1"/>
  <c r="S47" i="1"/>
  <c r="E47" i="1" s="1"/>
  <c r="F47" i="1" s="1"/>
  <c r="U46" i="1"/>
  <c r="T46" i="1"/>
  <c r="S46" i="1"/>
  <c r="E46" i="1" s="1"/>
  <c r="U45" i="1"/>
  <c r="T45" i="1"/>
  <c r="S45" i="1"/>
  <c r="E45" i="1" s="1"/>
  <c r="F45" i="1" s="1"/>
  <c r="U44" i="1"/>
  <c r="T44" i="1"/>
  <c r="S44" i="1"/>
  <c r="E44" i="1" s="1"/>
  <c r="U43" i="1"/>
  <c r="T43" i="1"/>
  <c r="S43" i="1"/>
  <c r="E43" i="1" s="1"/>
  <c r="U42" i="1"/>
  <c r="T42" i="1"/>
  <c r="S42" i="1"/>
  <c r="E42" i="1" s="1"/>
  <c r="U41" i="1"/>
  <c r="T41" i="1"/>
  <c r="S41" i="1"/>
  <c r="E41" i="1" s="1"/>
  <c r="U40" i="1"/>
  <c r="T40" i="1"/>
  <c r="S40" i="1"/>
  <c r="E40" i="1" s="1"/>
  <c r="U39" i="1"/>
  <c r="T39" i="1"/>
  <c r="S39" i="1"/>
  <c r="E39" i="1" s="1"/>
  <c r="F39" i="1" s="1"/>
  <c r="U38" i="1"/>
  <c r="T38" i="1"/>
  <c r="S38" i="1"/>
  <c r="E38" i="1" s="1"/>
  <c r="U37" i="1"/>
  <c r="T37" i="1"/>
  <c r="S37" i="1"/>
  <c r="E37" i="1" s="1"/>
  <c r="U36" i="1"/>
  <c r="T36" i="1"/>
  <c r="S36" i="1"/>
  <c r="E36" i="1" s="1"/>
  <c r="U35" i="1"/>
  <c r="T35" i="1"/>
  <c r="S35" i="1"/>
  <c r="U34" i="1"/>
  <c r="T34" i="1"/>
  <c r="S34" i="1"/>
  <c r="E34" i="1" s="1"/>
  <c r="F34" i="1" s="1"/>
  <c r="U33" i="1"/>
  <c r="T33" i="1"/>
  <c r="S33" i="1"/>
  <c r="U32" i="1"/>
  <c r="T32" i="1"/>
  <c r="S32" i="1"/>
  <c r="E32" i="1" s="1"/>
  <c r="U31" i="1"/>
  <c r="T31" i="1"/>
  <c r="S31" i="1"/>
  <c r="E31" i="1" s="1"/>
  <c r="F31" i="1" s="1"/>
  <c r="U30" i="1"/>
  <c r="T30" i="1"/>
  <c r="S30" i="1"/>
  <c r="U29" i="1"/>
  <c r="T29" i="1"/>
  <c r="S29" i="1"/>
  <c r="E29" i="1" s="1"/>
  <c r="F29" i="1" s="1"/>
  <c r="U28" i="1"/>
  <c r="T28" i="1"/>
  <c r="S28" i="1"/>
  <c r="E28" i="1" s="1"/>
  <c r="U27" i="1"/>
  <c r="T27" i="1"/>
  <c r="S27" i="1"/>
  <c r="E27" i="1" s="1"/>
  <c r="U26" i="1"/>
  <c r="T26" i="1"/>
  <c r="S26" i="1"/>
  <c r="E26" i="1" s="1"/>
  <c r="U25" i="1"/>
  <c r="T25" i="1"/>
  <c r="S25" i="1"/>
  <c r="E25" i="1" s="1"/>
  <c r="U24" i="1"/>
  <c r="T24" i="1"/>
  <c r="S24" i="1"/>
  <c r="E24" i="1" s="1"/>
  <c r="U23" i="1"/>
  <c r="T23" i="1"/>
  <c r="S23" i="1"/>
  <c r="E23" i="1" s="1"/>
  <c r="F23" i="1" s="1"/>
  <c r="U22" i="1"/>
  <c r="T22" i="1"/>
  <c r="S22" i="1"/>
  <c r="E22" i="1" s="1"/>
  <c r="U21" i="1"/>
  <c r="T21" i="1"/>
  <c r="S21" i="1"/>
  <c r="E21" i="1" s="1"/>
  <c r="U20" i="1"/>
  <c r="T20" i="1"/>
  <c r="S20" i="1"/>
  <c r="E20" i="1" s="1"/>
  <c r="U19" i="1"/>
  <c r="T19" i="1"/>
  <c r="S19" i="1"/>
  <c r="U18" i="1"/>
  <c r="T18" i="1"/>
  <c r="S18" i="1"/>
  <c r="E18" i="1" s="1"/>
  <c r="F18" i="1" s="1"/>
  <c r="U17" i="1"/>
  <c r="T17" i="1"/>
  <c r="S17" i="1"/>
  <c r="U16" i="1"/>
  <c r="T16" i="1"/>
  <c r="S16" i="1"/>
  <c r="E16" i="1" s="1"/>
  <c r="L16" i="1"/>
  <c r="U15" i="1"/>
  <c r="T15" i="1"/>
  <c r="S15" i="1"/>
  <c r="E15" i="1" s="1"/>
  <c r="U14" i="1"/>
  <c r="T14" i="1"/>
  <c r="S14" i="1"/>
  <c r="U13" i="1"/>
  <c r="T13" i="1"/>
  <c r="S13" i="1"/>
  <c r="E13" i="1" s="1"/>
  <c r="F13" i="1" s="1"/>
  <c r="U12" i="1"/>
  <c r="T12" i="1"/>
  <c r="S12" i="1"/>
  <c r="U11" i="1"/>
  <c r="T11" i="1"/>
  <c r="S11" i="1"/>
  <c r="E11" i="1" s="1"/>
  <c r="U10" i="1"/>
  <c r="T10" i="1"/>
  <c r="S10" i="1"/>
  <c r="E10" i="1" s="1"/>
  <c r="F10" i="1" s="1"/>
  <c r="U9" i="1"/>
  <c r="T9" i="1"/>
  <c r="S9" i="1"/>
  <c r="E9" i="1" s="1"/>
  <c r="T8" i="1"/>
  <c r="O8" i="1"/>
  <c r="C8" i="2"/>
  <c r="N7" i="1"/>
  <c r="N8" i="1" s="1"/>
  <c r="M6" i="1"/>
  <c r="M7" i="1" s="1"/>
  <c r="M8" i="1" s="1"/>
  <c r="L5" i="1"/>
  <c r="L6" i="1" s="1"/>
  <c r="F25" i="1" l="1"/>
  <c r="F41" i="1"/>
  <c r="F57" i="1"/>
  <c r="F11" i="1"/>
  <c r="F16" i="1"/>
  <c r="F32" i="1"/>
  <c r="F56" i="1"/>
  <c r="F24" i="1"/>
  <c r="F40" i="1"/>
  <c r="F15" i="1"/>
  <c r="F20" i="1"/>
  <c r="F36" i="1"/>
  <c r="F26" i="1"/>
  <c r="F42" i="1"/>
  <c r="F48" i="1"/>
  <c r="C12" i="1"/>
  <c r="C12" i="2" s="1"/>
  <c r="E12" i="1"/>
  <c r="F12" i="1" s="1"/>
  <c r="C17" i="1"/>
  <c r="E17" i="1"/>
  <c r="F17" i="1" s="1"/>
  <c r="F28" i="1"/>
  <c r="F44" i="1"/>
  <c r="C49" i="1"/>
  <c r="C53" i="2" s="1"/>
  <c r="E49" i="1"/>
  <c r="F49" i="1" s="1"/>
  <c r="C33" i="1"/>
  <c r="C35" i="2" s="1"/>
  <c r="E33" i="1"/>
  <c r="F33" i="1" s="1"/>
  <c r="F21" i="1"/>
  <c r="F37" i="1"/>
  <c r="F53" i="1"/>
  <c r="F43" i="1"/>
  <c r="F27" i="1"/>
  <c r="F59" i="1"/>
  <c r="F22" i="1"/>
  <c r="F38" i="1"/>
  <c r="F54" i="1"/>
  <c r="C35" i="1"/>
  <c r="C37" i="2" s="1"/>
  <c r="E35" i="1"/>
  <c r="F35" i="1" s="1"/>
  <c r="G35" i="1" s="1"/>
  <c r="C51" i="1"/>
  <c r="C55" i="2" s="1"/>
  <c r="E51" i="1"/>
  <c r="F51" i="1" s="1"/>
  <c r="C14" i="1"/>
  <c r="C14" i="2" s="1"/>
  <c r="E14" i="1"/>
  <c r="F14" i="1" s="1"/>
  <c r="G14" i="1" s="1"/>
  <c r="C19" i="1"/>
  <c r="C20" i="2" s="1"/>
  <c r="E19" i="1"/>
  <c r="F19" i="1" s="1"/>
  <c r="F9" i="1"/>
  <c r="C30" i="1"/>
  <c r="E30" i="1"/>
  <c r="F30" i="1" s="1"/>
  <c r="F46" i="1"/>
  <c r="C4" i="12"/>
  <c r="D4" i="12" s="1"/>
  <c r="D3" i="12"/>
  <c r="A5" i="10"/>
  <c r="A6" i="8"/>
  <c r="C5" i="8"/>
  <c r="C43" i="1"/>
  <c r="C46" i="2" s="1"/>
  <c r="C22" i="1"/>
  <c r="C23" i="2" s="1"/>
  <c r="C38" i="1"/>
  <c r="C41" i="2" s="1"/>
  <c r="C54" i="1"/>
  <c r="C58" i="2" s="1"/>
  <c r="C24" i="1"/>
  <c r="C15" i="1"/>
  <c r="G15" i="1" s="1"/>
  <c r="C20" i="1"/>
  <c r="C21" i="2" s="1"/>
  <c r="C36" i="1"/>
  <c r="G36" i="1" s="1"/>
  <c r="C59" i="1"/>
  <c r="F9" i="2" s="1"/>
  <c r="C31" i="1"/>
  <c r="C33" i="2" s="1"/>
  <c r="C26" i="1"/>
  <c r="C27" i="2" s="1"/>
  <c r="C55" i="1"/>
  <c r="C59" i="2" s="1"/>
  <c r="C13" i="1"/>
  <c r="C34" i="1"/>
  <c r="C41" i="1"/>
  <c r="C44" i="2" s="1"/>
  <c r="C57" i="1"/>
  <c r="C53" i="1"/>
  <c r="C57" i="2" s="1"/>
  <c r="C10" i="1"/>
  <c r="C10" i="2" s="1"/>
  <c r="C25" i="1"/>
  <c r="C26" i="2" s="1"/>
  <c r="C46" i="1"/>
  <c r="C49" i="2" s="1"/>
  <c r="C17" i="2"/>
  <c r="C28" i="1"/>
  <c r="C30" i="2" s="1"/>
  <c r="C18" i="1"/>
  <c r="C23" i="1"/>
  <c r="C24" i="2" s="1"/>
  <c r="C44" i="1"/>
  <c r="C47" i="2" s="1"/>
  <c r="C52" i="1"/>
  <c r="C56" i="2" s="1"/>
  <c r="C60" i="1"/>
  <c r="F10" i="2" s="1"/>
  <c r="C39" i="1"/>
  <c r="C42" i="2" s="1"/>
  <c r="C47" i="1"/>
  <c r="C50" i="2" s="1"/>
  <c r="C21" i="1"/>
  <c r="C22" i="2" s="1"/>
  <c r="C29" i="1"/>
  <c r="C37" i="1"/>
  <c r="C39" i="2" s="1"/>
  <c r="C42" i="1"/>
  <c r="C50" i="1"/>
  <c r="C58" i="1"/>
  <c r="F8" i="2" s="1"/>
  <c r="C11" i="1"/>
  <c r="C16" i="1"/>
  <c r="C16" i="2" s="1"/>
  <c r="C45" i="1"/>
  <c r="C9" i="1"/>
  <c r="C9" i="2" s="1"/>
  <c r="C27" i="1"/>
  <c r="C28" i="2" s="1"/>
  <c r="C32" i="1"/>
  <c r="C34" i="2" s="1"/>
  <c r="C40" i="1"/>
  <c r="C48" i="1"/>
  <c r="C56" i="1"/>
  <c r="C60" i="2" s="1"/>
  <c r="Q16" i="1"/>
  <c r="B9" i="7"/>
  <c r="L7" i="1"/>
  <c r="Q6" i="1"/>
  <c r="Q5" i="1"/>
  <c r="A12" i="7"/>
  <c r="B11" i="7"/>
  <c r="B10" i="7"/>
  <c r="C4" i="9"/>
  <c r="A5" i="9"/>
  <c r="A6" i="10"/>
  <c r="C5" i="10"/>
  <c r="D5" i="10" s="1"/>
  <c r="C5" i="12"/>
  <c r="D5" i="12" s="1"/>
  <c r="A6" i="12"/>
  <c r="A5" i="11"/>
  <c r="G43" i="1" l="1"/>
  <c r="G56" i="1"/>
  <c r="G19" i="1"/>
  <c r="C38" i="2"/>
  <c r="G47" i="1"/>
  <c r="G27" i="1"/>
  <c r="G10" i="1"/>
  <c r="G31" i="1"/>
  <c r="G16" i="1"/>
  <c r="G25" i="1"/>
  <c r="G51" i="1"/>
  <c r="G33" i="1"/>
  <c r="C13" i="2"/>
  <c r="G13" i="1"/>
  <c r="C36" i="2"/>
  <c r="G34" i="1"/>
  <c r="C15" i="2"/>
  <c r="C43" i="2"/>
  <c r="G40" i="1"/>
  <c r="C52" i="2"/>
  <c r="G48" i="1"/>
  <c r="C11" i="2"/>
  <c r="G11" i="1"/>
  <c r="G20" i="1"/>
  <c r="C54" i="2"/>
  <c r="G50" i="1"/>
  <c r="C19" i="2"/>
  <c r="G18" i="1"/>
  <c r="G58" i="1"/>
  <c r="C25" i="2"/>
  <c r="G24" i="1"/>
  <c r="C45" i="2"/>
  <c r="G42" i="1"/>
  <c r="G32" i="1"/>
  <c r="G49" i="1"/>
  <c r="G53" i="1"/>
  <c r="G60" i="1"/>
  <c r="G12" i="1"/>
  <c r="G46" i="1"/>
  <c r="G54" i="1"/>
  <c r="G37" i="1"/>
  <c r="G44" i="1"/>
  <c r="G38" i="1"/>
  <c r="G21" i="1"/>
  <c r="G28" i="1"/>
  <c r="G41" i="1"/>
  <c r="C48" i="2"/>
  <c r="G45" i="1"/>
  <c r="C32" i="2"/>
  <c r="G30" i="1"/>
  <c r="G22" i="1"/>
  <c r="G9" i="1"/>
  <c r="G59" i="1"/>
  <c r="G52" i="1"/>
  <c r="G55" i="1"/>
  <c r="G26" i="1"/>
  <c r="G39" i="1"/>
  <c r="G23" i="1"/>
  <c r="C31" i="2"/>
  <c r="G29" i="1"/>
  <c r="C61" i="2"/>
  <c r="G57" i="1"/>
  <c r="G17" i="1"/>
  <c r="A7" i="8"/>
  <c r="C6" i="8"/>
  <c r="V944" i="1"/>
  <c r="V960" i="1"/>
  <c r="V976" i="1"/>
  <c r="V992" i="1"/>
  <c r="V1008" i="1"/>
  <c r="V962" i="1"/>
  <c r="V994" i="1"/>
  <c r="V947" i="1"/>
  <c r="V979" i="1"/>
  <c r="V935" i="1"/>
  <c r="V999" i="1"/>
  <c r="V945" i="1"/>
  <c r="V961" i="1"/>
  <c r="V977" i="1"/>
  <c r="V993" i="1"/>
  <c r="V978" i="1"/>
  <c r="V931" i="1"/>
  <c r="V963" i="1"/>
  <c r="V946" i="1"/>
  <c r="V995" i="1"/>
  <c r="V952" i="1"/>
  <c r="V932" i="1"/>
  <c r="V948" i="1"/>
  <c r="V964" i="1"/>
  <c r="V980" i="1"/>
  <c r="V996" i="1"/>
  <c r="V950" i="1"/>
  <c r="V936" i="1"/>
  <c r="V991" i="1"/>
  <c r="V933" i="1"/>
  <c r="V949" i="1"/>
  <c r="V965" i="1"/>
  <c r="V981" i="1"/>
  <c r="V997" i="1"/>
  <c r="V966" i="1"/>
  <c r="V982" i="1"/>
  <c r="V951" i="1"/>
  <c r="V1000" i="1"/>
  <c r="V1007" i="1"/>
  <c r="V934" i="1"/>
  <c r="F934" i="1" s="1"/>
  <c r="V998" i="1"/>
  <c r="V967" i="1"/>
  <c r="V968" i="1"/>
  <c r="V983" i="1"/>
  <c r="V984" i="1"/>
  <c r="V943" i="1"/>
  <c r="V937" i="1"/>
  <c r="F937" i="1" s="1"/>
  <c r="V953" i="1"/>
  <c r="V969" i="1"/>
  <c r="V985" i="1"/>
  <c r="V1001" i="1"/>
  <c r="V938" i="1"/>
  <c r="V954" i="1"/>
  <c r="V970" i="1"/>
  <c r="V986" i="1"/>
  <c r="V1002" i="1"/>
  <c r="V958" i="1"/>
  <c r="V939" i="1"/>
  <c r="V955" i="1"/>
  <c r="V971" i="1"/>
  <c r="V987" i="1"/>
  <c r="V1003" i="1"/>
  <c r="V990" i="1"/>
  <c r="V940" i="1"/>
  <c r="V956" i="1"/>
  <c r="F956" i="1" s="1"/>
  <c r="V972" i="1"/>
  <c r="V988" i="1"/>
  <c r="V1004" i="1"/>
  <c r="V942" i="1"/>
  <c r="V959" i="1"/>
  <c r="V941" i="1"/>
  <c r="V957" i="1"/>
  <c r="V973" i="1"/>
  <c r="V989" i="1"/>
  <c r="V1005" i="1"/>
  <c r="V1006" i="1"/>
  <c r="V974" i="1"/>
  <c r="V975" i="1"/>
  <c r="C937" i="1"/>
  <c r="U110" i="1"/>
  <c r="F110" i="1" s="1"/>
  <c r="U102" i="1"/>
  <c r="F102" i="1" s="1"/>
  <c r="U94" i="1"/>
  <c r="F94" i="1" s="1"/>
  <c r="U86" i="1"/>
  <c r="F86" i="1" s="1"/>
  <c r="U78" i="1"/>
  <c r="F78" i="1" s="1"/>
  <c r="U70" i="1"/>
  <c r="F70" i="1" s="1"/>
  <c r="U62" i="1"/>
  <c r="F62" i="1" s="1"/>
  <c r="U113" i="1"/>
  <c r="F113" i="1" s="1"/>
  <c r="U88" i="1"/>
  <c r="F88" i="1" s="1"/>
  <c r="U63" i="1"/>
  <c r="F63" i="1" s="1"/>
  <c r="U85" i="1"/>
  <c r="F85" i="1" s="1"/>
  <c r="U74" i="1"/>
  <c r="F74" i="1" s="1"/>
  <c r="U101" i="1"/>
  <c r="F101" i="1" s="1"/>
  <c r="U90" i="1"/>
  <c r="F90" i="1" s="1"/>
  <c r="U99" i="1"/>
  <c r="F99" i="1" s="1"/>
  <c r="U80" i="1"/>
  <c r="F80" i="1" s="1"/>
  <c r="U96" i="1"/>
  <c r="F96" i="1" s="1"/>
  <c r="U71" i="1"/>
  <c r="F71" i="1" s="1"/>
  <c r="U107" i="1"/>
  <c r="F107" i="1" s="1"/>
  <c r="U82" i="1"/>
  <c r="F82" i="1" s="1"/>
  <c r="U68" i="1"/>
  <c r="F68" i="1" s="1"/>
  <c r="U105" i="1"/>
  <c r="F105" i="1" s="1"/>
  <c r="U93" i="1"/>
  <c r="F93" i="1" s="1"/>
  <c r="U76" i="1"/>
  <c r="F76" i="1" s="1"/>
  <c r="U91" i="1"/>
  <c r="F91" i="1" s="1"/>
  <c r="U104" i="1"/>
  <c r="F104" i="1" s="1"/>
  <c r="U79" i="1"/>
  <c r="F79" i="1" s="1"/>
  <c r="U65" i="1"/>
  <c r="F65" i="1" s="1"/>
  <c r="U112" i="1"/>
  <c r="F112" i="1" s="1"/>
  <c r="U87" i="1"/>
  <c r="F87" i="1" s="1"/>
  <c r="U73" i="1"/>
  <c r="F73" i="1" s="1"/>
  <c r="U66" i="1"/>
  <c r="F66" i="1" s="1"/>
  <c r="U109" i="1"/>
  <c r="F109" i="1" s="1"/>
  <c r="U98" i="1"/>
  <c r="F98" i="1" s="1"/>
  <c r="U84" i="1"/>
  <c r="F84" i="1" s="1"/>
  <c r="U95" i="1"/>
  <c r="F95" i="1" s="1"/>
  <c r="U81" i="1"/>
  <c r="F81" i="1" s="1"/>
  <c r="U106" i="1"/>
  <c r="F106" i="1" s="1"/>
  <c r="U92" i="1"/>
  <c r="F92" i="1" s="1"/>
  <c r="U67" i="1"/>
  <c r="F67" i="1" s="1"/>
  <c r="U103" i="1"/>
  <c r="F103" i="1" s="1"/>
  <c r="U89" i="1"/>
  <c r="F89" i="1" s="1"/>
  <c r="U64" i="1"/>
  <c r="F64" i="1" s="1"/>
  <c r="U100" i="1"/>
  <c r="F100" i="1" s="1"/>
  <c r="U75" i="1"/>
  <c r="F75" i="1" s="1"/>
  <c r="U61" i="1"/>
  <c r="F61" i="1" s="1"/>
  <c r="U111" i="1"/>
  <c r="F111" i="1" s="1"/>
  <c r="U97" i="1"/>
  <c r="F97" i="1" s="1"/>
  <c r="U72" i="1"/>
  <c r="F72" i="1" s="1"/>
  <c r="U108" i="1"/>
  <c r="F108" i="1" s="1"/>
  <c r="U83" i="1"/>
  <c r="F83" i="1" s="1"/>
  <c r="U69" i="1"/>
  <c r="F69" i="1" s="1"/>
  <c r="U77" i="1"/>
  <c r="F77" i="1" s="1"/>
  <c r="U158" i="1"/>
  <c r="F158" i="1" s="1"/>
  <c r="U150" i="1"/>
  <c r="F150" i="1" s="1"/>
  <c r="U142" i="1"/>
  <c r="F142" i="1" s="1"/>
  <c r="U134" i="1"/>
  <c r="F134" i="1" s="1"/>
  <c r="U126" i="1"/>
  <c r="F126" i="1" s="1"/>
  <c r="U118" i="1"/>
  <c r="F118" i="1" s="1"/>
  <c r="U152" i="1"/>
  <c r="F152" i="1" s="1"/>
  <c r="U127" i="1"/>
  <c r="F127" i="1" s="1"/>
  <c r="U155" i="1"/>
  <c r="F155" i="1" s="1"/>
  <c r="U116" i="1"/>
  <c r="F116" i="1" s="1"/>
  <c r="U149" i="1"/>
  <c r="F149" i="1" s="1"/>
  <c r="U138" i="1"/>
  <c r="F138" i="1" s="1"/>
  <c r="U124" i="1"/>
  <c r="F124" i="1" s="1"/>
  <c r="U115" i="1"/>
  <c r="F115" i="1" s="1"/>
  <c r="U135" i="1"/>
  <c r="F135" i="1" s="1"/>
  <c r="U121" i="1"/>
  <c r="F121" i="1" s="1"/>
  <c r="U157" i="1"/>
  <c r="F157" i="1" s="1"/>
  <c r="U146" i="1"/>
  <c r="F146" i="1" s="1"/>
  <c r="U132" i="1"/>
  <c r="F132" i="1" s="1"/>
  <c r="U141" i="1"/>
  <c r="F141" i="1" s="1"/>
  <c r="U143" i="1"/>
  <c r="F143" i="1" s="1"/>
  <c r="U129" i="1"/>
  <c r="F129" i="1" s="1"/>
  <c r="U119" i="1"/>
  <c r="F119" i="1" s="1"/>
  <c r="U154" i="1"/>
  <c r="F154" i="1" s="1"/>
  <c r="U140" i="1"/>
  <c r="F140" i="1" s="1"/>
  <c r="U151" i="1"/>
  <c r="F151" i="1" s="1"/>
  <c r="U137" i="1"/>
  <c r="F137" i="1" s="1"/>
  <c r="U148" i="1"/>
  <c r="F148" i="1" s="1"/>
  <c r="U123" i="1"/>
  <c r="F123" i="1" s="1"/>
  <c r="U145" i="1"/>
  <c r="F145" i="1" s="1"/>
  <c r="U120" i="1"/>
  <c r="F120" i="1" s="1"/>
  <c r="U156" i="1"/>
  <c r="F156" i="1" s="1"/>
  <c r="U131" i="1"/>
  <c r="F131" i="1" s="1"/>
  <c r="U117" i="1"/>
  <c r="F117" i="1" s="1"/>
  <c r="U153" i="1"/>
  <c r="F153" i="1" s="1"/>
  <c r="U128" i="1"/>
  <c r="F128" i="1" s="1"/>
  <c r="U139" i="1"/>
  <c r="F139" i="1" s="1"/>
  <c r="U125" i="1"/>
  <c r="F125" i="1" s="1"/>
  <c r="U114" i="1"/>
  <c r="F114" i="1" s="1"/>
  <c r="U136" i="1"/>
  <c r="F136" i="1" s="1"/>
  <c r="U144" i="1"/>
  <c r="F144" i="1" s="1"/>
  <c r="U147" i="1"/>
  <c r="F147" i="1" s="1"/>
  <c r="U133" i="1"/>
  <c r="F133" i="1" s="1"/>
  <c r="U122" i="1"/>
  <c r="F122" i="1" s="1"/>
  <c r="U130" i="1"/>
  <c r="F130" i="1" s="1"/>
  <c r="L8" i="1"/>
  <c r="Q8" i="1" s="1"/>
  <c r="Q7" i="1"/>
  <c r="A7" i="12"/>
  <c r="C6" i="12"/>
  <c r="D6" i="12" s="1"/>
  <c r="A6" i="11"/>
  <c r="C5" i="11"/>
  <c r="B12" i="7"/>
  <c r="A13" i="7"/>
  <c r="C6" i="10"/>
  <c r="D6" i="10" s="1"/>
  <c r="A7" i="10"/>
  <c r="A6" i="9"/>
  <c r="C5" i="9"/>
  <c r="C956" i="1" l="1"/>
  <c r="C93" i="7" s="1"/>
  <c r="C1005" i="1"/>
  <c r="C142" i="7" s="1"/>
  <c r="F1005" i="1"/>
  <c r="G1005" i="1" s="1"/>
  <c r="C955" i="1"/>
  <c r="C92" i="7" s="1"/>
  <c r="F955" i="1"/>
  <c r="C968" i="1"/>
  <c r="C105" i="7" s="1"/>
  <c r="F968" i="1"/>
  <c r="C950" i="1"/>
  <c r="C87" i="7" s="1"/>
  <c r="F950" i="1"/>
  <c r="C999" i="1"/>
  <c r="C136" i="7" s="1"/>
  <c r="F999" i="1"/>
  <c r="C967" i="1"/>
  <c r="F967" i="1"/>
  <c r="C996" i="1"/>
  <c r="C133" i="7" s="1"/>
  <c r="F996" i="1"/>
  <c r="C935" i="1"/>
  <c r="C70" i="7" s="1"/>
  <c r="F935" i="1"/>
  <c r="C973" i="1"/>
  <c r="C110" i="7" s="1"/>
  <c r="F973" i="1"/>
  <c r="G973" i="1" s="1"/>
  <c r="C958" i="1"/>
  <c r="C95" i="7" s="1"/>
  <c r="F958" i="1"/>
  <c r="C998" i="1"/>
  <c r="C135" i="7" s="1"/>
  <c r="F998" i="1"/>
  <c r="C980" i="1"/>
  <c r="F980" i="1"/>
  <c r="C979" i="1"/>
  <c r="C116" i="7" s="1"/>
  <c r="F979" i="1"/>
  <c r="C939" i="1"/>
  <c r="F939" i="1"/>
  <c r="C957" i="1"/>
  <c r="C94" i="7" s="1"/>
  <c r="F957" i="1"/>
  <c r="C1002" i="1"/>
  <c r="C139" i="7" s="1"/>
  <c r="F1002" i="1"/>
  <c r="C964" i="1"/>
  <c r="F964" i="1"/>
  <c r="C947" i="1"/>
  <c r="C83" i="7" s="1"/>
  <c r="F947" i="1"/>
  <c r="C989" i="1"/>
  <c r="C126" i="7" s="1"/>
  <c r="F989" i="1"/>
  <c r="C941" i="1"/>
  <c r="C77" i="7" s="1"/>
  <c r="F941" i="1"/>
  <c r="C986" i="1"/>
  <c r="F986" i="1"/>
  <c r="C1007" i="1"/>
  <c r="F1007" i="1"/>
  <c r="C948" i="1"/>
  <c r="F948" i="1"/>
  <c r="C994" i="1"/>
  <c r="C131" i="7" s="1"/>
  <c r="F994" i="1"/>
  <c r="C959" i="1"/>
  <c r="C96" i="7" s="1"/>
  <c r="F959" i="1"/>
  <c r="C970" i="1"/>
  <c r="F970" i="1"/>
  <c r="C1000" i="1"/>
  <c r="F1000" i="1"/>
  <c r="C932" i="1"/>
  <c r="C67" i="7" s="1"/>
  <c r="F932" i="1"/>
  <c r="C962" i="1"/>
  <c r="C99" i="7" s="1"/>
  <c r="F962" i="1"/>
  <c r="C942" i="1"/>
  <c r="C78" i="7" s="1"/>
  <c r="F942" i="1"/>
  <c r="C954" i="1"/>
  <c r="C91" i="7" s="1"/>
  <c r="F954" i="1"/>
  <c r="C951" i="1"/>
  <c r="C88" i="7" s="1"/>
  <c r="F951" i="1"/>
  <c r="C952" i="1"/>
  <c r="C89" i="7" s="1"/>
  <c r="F952" i="1"/>
  <c r="C1008" i="1"/>
  <c r="F1008" i="1"/>
  <c r="C1004" i="1"/>
  <c r="F1004" i="1"/>
  <c r="C938" i="1"/>
  <c r="F938" i="1"/>
  <c r="C982" i="1"/>
  <c r="C119" i="7" s="1"/>
  <c r="F982" i="1"/>
  <c r="C995" i="1"/>
  <c r="C132" i="7" s="1"/>
  <c r="F995" i="1"/>
  <c r="C992" i="1"/>
  <c r="C129" i="7" s="1"/>
  <c r="F992" i="1"/>
  <c r="C946" i="1"/>
  <c r="C82" i="7" s="1"/>
  <c r="F946" i="1"/>
  <c r="C972" i="1"/>
  <c r="C109" i="7" s="1"/>
  <c r="F972" i="1"/>
  <c r="C985" i="1"/>
  <c r="C122" i="7" s="1"/>
  <c r="F985" i="1"/>
  <c r="C997" i="1"/>
  <c r="C134" i="7" s="1"/>
  <c r="F997" i="1"/>
  <c r="C963" i="1"/>
  <c r="C100" i="7" s="1"/>
  <c r="F963" i="1"/>
  <c r="C960" i="1"/>
  <c r="F960" i="1"/>
  <c r="C988" i="1"/>
  <c r="C125" i="7" s="1"/>
  <c r="F988" i="1"/>
  <c r="C969" i="1"/>
  <c r="F969" i="1"/>
  <c r="C981" i="1"/>
  <c r="C118" i="7" s="1"/>
  <c r="F981" i="1"/>
  <c r="C931" i="1"/>
  <c r="F931" i="1"/>
  <c r="C944" i="1"/>
  <c r="F944" i="1"/>
  <c r="C940" i="1"/>
  <c r="C76" i="7" s="1"/>
  <c r="F940" i="1"/>
  <c r="C953" i="1"/>
  <c r="C90" i="7" s="1"/>
  <c r="F953" i="1"/>
  <c r="C965" i="1"/>
  <c r="C102" i="7" s="1"/>
  <c r="F965" i="1"/>
  <c r="C978" i="1"/>
  <c r="C115" i="7" s="1"/>
  <c r="F978" i="1"/>
  <c r="C1001" i="1"/>
  <c r="C138" i="7" s="1"/>
  <c r="F1001" i="1"/>
  <c r="C934" i="1"/>
  <c r="C69" i="7" s="1"/>
  <c r="C990" i="1"/>
  <c r="F990" i="1"/>
  <c r="C993" i="1"/>
  <c r="C130" i="7" s="1"/>
  <c r="F993" i="1"/>
  <c r="C975" i="1"/>
  <c r="C112" i="7" s="1"/>
  <c r="F975" i="1"/>
  <c r="C1003" i="1"/>
  <c r="C140" i="7" s="1"/>
  <c r="F1003" i="1"/>
  <c r="C943" i="1"/>
  <c r="C79" i="7" s="1"/>
  <c r="F943" i="1"/>
  <c r="C933" i="1"/>
  <c r="C68" i="7" s="1"/>
  <c r="F933" i="1"/>
  <c r="C977" i="1"/>
  <c r="C114" i="7" s="1"/>
  <c r="F977" i="1"/>
  <c r="C976" i="1"/>
  <c r="F976" i="1"/>
  <c r="C72" i="7"/>
  <c r="G937" i="1"/>
  <c r="C949" i="1"/>
  <c r="C86" i="7" s="1"/>
  <c r="F949" i="1"/>
  <c r="C974" i="1"/>
  <c r="C111" i="7" s="1"/>
  <c r="F974" i="1"/>
  <c r="C987" i="1"/>
  <c r="F987" i="1"/>
  <c r="C984" i="1"/>
  <c r="C121" i="7" s="1"/>
  <c r="F984" i="1"/>
  <c r="C991" i="1"/>
  <c r="C128" i="7" s="1"/>
  <c r="F991" i="1"/>
  <c r="C961" i="1"/>
  <c r="C98" i="7" s="1"/>
  <c r="F961" i="1"/>
  <c r="C966" i="1"/>
  <c r="C103" i="7" s="1"/>
  <c r="F966" i="1"/>
  <c r="C1006" i="1"/>
  <c r="C143" i="7" s="1"/>
  <c r="F1006" i="1"/>
  <c r="C971" i="1"/>
  <c r="F971" i="1"/>
  <c r="C983" i="1"/>
  <c r="C120" i="7" s="1"/>
  <c r="F983" i="1"/>
  <c r="C936" i="1"/>
  <c r="C71" i="7" s="1"/>
  <c r="F936" i="1"/>
  <c r="C945" i="1"/>
  <c r="C81" i="7" s="1"/>
  <c r="F945" i="1"/>
  <c r="A8" i="8"/>
  <c r="C7" i="8"/>
  <c r="U963" i="1"/>
  <c r="U971" i="1"/>
  <c r="U979" i="1"/>
  <c r="U987" i="1"/>
  <c r="U995" i="1"/>
  <c r="U1003" i="1"/>
  <c r="U959" i="1"/>
  <c r="U967" i="1"/>
  <c r="U975" i="1"/>
  <c r="U983" i="1"/>
  <c r="U991" i="1"/>
  <c r="U999" i="1"/>
  <c r="U1007" i="1"/>
  <c r="U964" i="1"/>
  <c r="U968" i="1"/>
  <c r="U976" i="1"/>
  <c r="U984" i="1"/>
  <c r="U992" i="1"/>
  <c r="U1000" i="1"/>
  <c r="U1008" i="1"/>
  <c r="U960" i="1"/>
  <c r="U972" i="1"/>
  <c r="U980" i="1"/>
  <c r="U988" i="1"/>
  <c r="U996" i="1"/>
  <c r="U1004" i="1"/>
  <c r="U965" i="1"/>
  <c r="U969" i="1"/>
  <c r="U977" i="1"/>
  <c r="U985" i="1"/>
  <c r="U997" i="1"/>
  <c r="U1005" i="1"/>
  <c r="U961" i="1"/>
  <c r="U973" i="1"/>
  <c r="U981" i="1"/>
  <c r="U989" i="1"/>
  <c r="U993" i="1"/>
  <c r="U1001" i="1"/>
  <c r="U966" i="1"/>
  <c r="U974" i="1"/>
  <c r="U982" i="1"/>
  <c r="U990" i="1"/>
  <c r="U998" i="1"/>
  <c r="U1006" i="1"/>
  <c r="U958" i="1"/>
  <c r="U962" i="1"/>
  <c r="U970" i="1"/>
  <c r="U978" i="1"/>
  <c r="U986" i="1"/>
  <c r="U994" i="1"/>
  <c r="U1002" i="1"/>
  <c r="C128" i="1"/>
  <c r="I30" i="2" s="1"/>
  <c r="E5" i="8" s="1"/>
  <c r="C154" i="1"/>
  <c r="I58" i="2" s="1"/>
  <c r="C138" i="1"/>
  <c r="I41" i="2" s="1"/>
  <c r="E15" i="8" s="1"/>
  <c r="C75" i="1"/>
  <c r="F26" i="2" s="1"/>
  <c r="C109" i="1"/>
  <c r="I9" i="2" s="1"/>
  <c r="C68" i="1"/>
  <c r="F19" i="2" s="1"/>
  <c r="C88" i="1"/>
  <c r="F41" i="2" s="1"/>
  <c r="C158" i="1"/>
  <c r="C8" i="3" s="1"/>
  <c r="C149" i="1"/>
  <c r="C100" i="1"/>
  <c r="F54" i="2" s="1"/>
  <c r="C66" i="1"/>
  <c r="C82" i="1"/>
  <c r="C113" i="1"/>
  <c r="I13" i="2" s="1"/>
  <c r="C105" i="1"/>
  <c r="C116" i="1"/>
  <c r="I16" i="2" s="1"/>
  <c r="C64" i="1"/>
  <c r="F14" i="2" s="1"/>
  <c r="C73" i="1"/>
  <c r="F24" i="2" s="1"/>
  <c r="C107" i="1"/>
  <c r="F61" i="2" s="1"/>
  <c r="C62" i="1"/>
  <c r="C124" i="1"/>
  <c r="I25" i="2" s="1"/>
  <c r="C155" i="1"/>
  <c r="I59" i="2" s="1"/>
  <c r="C89" i="1"/>
  <c r="C87" i="1"/>
  <c r="F39" i="2" s="1"/>
  <c r="C71" i="1"/>
  <c r="F22" i="2" s="1"/>
  <c r="C70" i="1"/>
  <c r="F21" i="2" s="1"/>
  <c r="C153" i="1"/>
  <c r="I57" i="2" s="1"/>
  <c r="E30" i="8" s="1"/>
  <c r="C156" i="1"/>
  <c r="I60" i="2" s="1"/>
  <c r="C141" i="1"/>
  <c r="I44" i="2" s="1"/>
  <c r="E18" i="8" s="1"/>
  <c r="C127" i="1"/>
  <c r="I28" i="2" s="1"/>
  <c r="E4" i="8" s="1"/>
  <c r="C77" i="1"/>
  <c r="F28" i="2" s="1"/>
  <c r="C103" i="1"/>
  <c r="F57" i="2" s="1"/>
  <c r="C112" i="1"/>
  <c r="I12" i="2" s="1"/>
  <c r="C96" i="1"/>
  <c r="F49" i="2" s="1"/>
  <c r="C78" i="1"/>
  <c r="F30" i="2" s="1"/>
  <c r="C140" i="1"/>
  <c r="I43" i="2" s="1"/>
  <c r="E17" i="8" s="1"/>
  <c r="C117" i="1"/>
  <c r="I17" i="2" s="1"/>
  <c r="C120" i="1"/>
  <c r="I21" i="2" s="1"/>
  <c r="C132" i="1"/>
  <c r="I34" i="2" s="1"/>
  <c r="E9" i="8" s="1"/>
  <c r="C152" i="1"/>
  <c r="I56" i="2" s="1"/>
  <c r="E29" i="8" s="1"/>
  <c r="C69" i="1"/>
  <c r="C67" i="1"/>
  <c r="F17" i="2" s="1"/>
  <c r="C65" i="1"/>
  <c r="F15" i="2" s="1"/>
  <c r="C80" i="1"/>
  <c r="F32" i="2" s="1"/>
  <c r="C86" i="1"/>
  <c r="F38" i="2" s="1"/>
  <c r="C61" i="1"/>
  <c r="C129" i="1"/>
  <c r="I31" i="2" s="1"/>
  <c r="E6" i="8" s="1"/>
  <c r="C133" i="1"/>
  <c r="I35" i="2" s="1"/>
  <c r="E10" i="8" s="1"/>
  <c r="C147" i="1"/>
  <c r="I50" i="2" s="1"/>
  <c r="E24" i="8" s="1"/>
  <c r="C145" i="1"/>
  <c r="I48" i="2" s="1"/>
  <c r="E22" i="8" s="1"/>
  <c r="C146" i="1"/>
  <c r="C118" i="1"/>
  <c r="I19" i="2" s="1"/>
  <c r="C83" i="1"/>
  <c r="F35" i="2" s="1"/>
  <c r="C92" i="1"/>
  <c r="F45" i="2" s="1"/>
  <c r="C79" i="1"/>
  <c r="F31" i="2" s="1"/>
  <c r="C99" i="1"/>
  <c r="F53" i="2" s="1"/>
  <c r="C94" i="1"/>
  <c r="F47" i="2" s="1"/>
  <c r="C98" i="1"/>
  <c r="F52" i="2" s="1"/>
  <c r="C130" i="1"/>
  <c r="C157" i="1"/>
  <c r="I61" i="2" s="1"/>
  <c r="C126" i="1"/>
  <c r="I27" i="2" s="1"/>
  <c r="E3" i="8" s="1"/>
  <c r="C108" i="1"/>
  <c r="I8" i="2" s="1"/>
  <c r="C106" i="1"/>
  <c r="F60" i="2" s="1"/>
  <c r="C104" i="1"/>
  <c r="F58" i="2" s="1"/>
  <c r="C90" i="1"/>
  <c r="F43" i="2" s="1"/>
  <c r="C102" i="1"/>
  <c r="F56" i="2" s="1"/>
  <c r="C119" i="1"/>
  <c r="I20" i="2" s="1"/>
  <c r="C122" i="1"/>
  <c r="I23" i="2" s="1"/>
  <c r="C136" i="1"/>
  <c r="I38" i="2" s="1"/>
  <c r="E13" i="8" s="1"/>
  <c r="C134" i="1"/>
  <c r="I36" i="2" s="1"/>
  <c r="E11" i="8" s="1"/>
  <c r="C81" i="1"/>
  <c r="F33" i="2" s="1"/>
  <c r="C91" i="1"/>
  <c r="F44" i="2" s="1"/>
  <c r="C101" i="1"/>
  <c r="F55" i="2" s="1"/>
  <c r="C110" i="1"/>
  <c r="I10" i="2" s="1"/>
  <c r="C139" i="1"/>
  <c r="I42" i="2" s="1"/>
  <c r="E16" i="8" s="1"/>
  <c r="C131" i="1"/>
  <c r="I33" i="2" s="1"/>
  <c r="E8" i="8" s="1"/>
  <c r="C144" i="1"/>
  <c r="I47" i="2" s="1"/>
  <c r="E21" i="8" s="1"/>
  <c r="C148" i="1"/>
  <c r="I52" i="2" s="1"/>
  <c r="E25" i="8" s="1"/>
  <c r="C114" i="1"/>
  <c r="I14" i="2" s="1"/>
  <c r="C137" i="1"/>
  <c r="I39" i="2" s="1"/>
  <c r="E14" i="8" s="1"/>
  <c r="C135" i="1"/>
  <c r="I37" i="2" s="1"/>
  <c r="E12" i="8" s="1"/>
  <c r="C142" i="1"/>
  <c r="I45" i="2" s="1"/>
  <c r="E19" i="8" s="1"/>
  <c r="C97" i="1"/>
  <c r="F50" i="2" s="1"/>
  <c r="C95" i="1"/>
  <c r="F48" i="2" s="1"/>
  <c r="C76" i="1"/>
  <c r="F27" i="2" s="1"/>
  <c r="C74" i="1"/>
  <c r="C63" i="1"/>
  <c r="F13" i="2" s="1"/>
  <c r="C143" i="1"/>
  <c r="I46" i="2" s="1"/>
  <c r="E20" i="8" s="1"/>
  <c r="C123" i="1"/>
  <c r="I24" i="2" s="1"/>
  <c r="C121" i="1"/>
  <c r="C72" i="1"/>
  <c r="F23" i="2" s="1"/>
  <c r="C125" i="1"/>
  <c r="C151" i="1"/>
  <c r="I55" i="2" s="1"/>
  <c r="E28" i="8" s="1"/>
  <c r="C115" i="1"/>
  <c r="I15" i="2" s="1"/>
  <c r="C150" i="1"/>
  <c r="I54" i="2" s="1"/>
  <c r="E27" i="8" s="1"/>
  <c r="C111" i="1"/>
  <c r="I11" i="2" s="1"/>
  <c r="C84" i="1"/>
  <c r="F36" i="2" s="1"/>
  <c r="C93" i="1"/>
  <c r="C85" i="1"/>
  <c r="F37" i="2" s="1"/>
  <c r="U254" i="1"/>
  <c r="F254" i="1" s="1"/>
  <c r="U246" i="1"/>
  <c r="F246" i="1" s="1"/>
  <c r="U238" i="1"/>
  <c r="F238" i="1" s="1"/>
  <c r="U230" i="1"/>
  <c r="F230" i="1" s="1"/>
  <c r="U222" i="1"/>
  <c r="F222" i="1" s="1"/>
  <c r="U214" i="1"/>
  <c r="F214" i="1" s="1"/>
  <c r="U206" i="1"/>
  <c r="F206" i="1" s="1"/>
  <c r="U198" i="1"/>
  <c r="F198" i="1" s="1"/>
  <c r="U190" i="1"/>
  <c r="F190" i="1" s="1"/>
  <c r="U182" i="1"/>
  <c r="F182" i="1" s="1"/>
  <c r="U174" i="1"/>
  <c r="F174" i="1" s="1"/>
  <c r="U166" i="1"/>
  <c r="F166" i="1" s="1"/>
  <c r="U256" i="1"/>
  <c r="F256" i="1" s="1"/>
  <c r="U234" i="1"/>
  <c r="F234" i="1" s="1"/>
  <c r="U225" i="1"/>
  <c r="F225" i="1" s="1"/>
  <c r="U219" i="1"/>
  <c r="F219" i="1" s="1"/>
  <c r="U216" i="1"/>
  <c r="F216" i="1" s="1"/>
  <c r="U213" i="1"/>
  <c r="F213" i="1" s="1"/>
  <c r="U207" i="1"/>
  <c r="F207" i="1" s="1"/>
  <c r="U204" i="1"/>
  <c r="F204" i="1" s="1"/>
  <c r="U169" i="1"/>
  <c r="F169" i="1" s="1"/>
  <c r="U237" i="1"/>
  <c r="F237" i="1" s="1"/>
  <c r="U228" i="1"/>
  <c r="F228" i="1" s="1"/>
  <c r="U172" i="1"/>
  <c r="F172" i="1" s="1"/>
  <c r="U210" i="1"/>
  <c r="F210" i="1" s="1"/>
  <c r="U201" i="1"/>
  <c r="F201" i="1" s="1"/>
  <c r="U195" i="1"/>
  <c r="F195" i="1" s="1"/>
  <c r="U192" i="1"/>
  <c r="F192" i="1" s="1"/>
  <c r="U163" i="1"/>
  <c r="F163" i="1" s="1"/>
  <c r="U252" i="1"/>
  <c r="F252" i="1" s="1"/>
  <c r="U243" i="1"/>
  <c r="F243" i="1" s="1"/>
  <c r="U189" i="1"/>
  <c r="F189" i="1" s="1"/>
  <c r="U160" i="1"/>
  <c r="F160" i="1" s="1"/>
  <c r="U240" i="1"/>
  <c r="F240" i="1" s="1"/>
  <c r="U186" i="1"/>
  <c r="F186" i="1" s="1"/>
  <c r="U183" i="1"/>
  <c r="F183" i="1" s="1"/>
  <c r="U180" i="1"/>
  <c r="F180" i="1" s="1"/>
  <c r="U251" i="1"/>
  <c r="F251" i="1" s="1"/>
  <c r="U248" i="1"/>
  <c r="F248" i="1" s="1"/>
  <c r="U245" i="1"/>
  <c r="F245" i="1" s="1"/>
  <c r="U239" i="1"/>
  <c r="F239" i="1" s="1"/>
  <c r="U236" i="1"/>
  <c r="F236" i="1" s="1"/>
  <c r="U177" i="1"/>
  <c r="F177" i="1" s="1"/>
  <c r="U257" i="1"/>
  <c r="F257" i="1" s="1"/>
  <c r="U242" i="1"/>
  <c r="F242" i="1" s="1"/>
  <c r="U233" i="1"/>
  <c r="F233" i="1" s="1"/>
  <c r="U227" i="1"/>
  <c r="F227" i="1" s="1"/>
  <c r="U224" i="1"/>
  <c r="F224" i="1" s="1"/>
  <c r="U221" i="1"/>
  <c r="F221" i="1" s="1"/>
  <c r="U215" i="1"/>
  <c r="F215" i="1" s="1"/>
  <c r="U212" i="1"/>
  <c r="F212" i="1" s="1"/>
  <c r="U171" i="1"/>
  <c r="F171" i="1" s="1"/>
  <c r="U168" i="1"/>
  <c r="F168" i="1" s="1"/>
  <c r="U218" i="1"/>
  <c r="F218" i="1" s="1"/>
  <c r="U209" i="1"/>
  <c r="F209" i="1" s="1"/>
  <c r="U203" i="1"/>
  <c r="F203" i="1" s="1"/>
  <c r="U200" i="1"/>
  <c r="F200" i="1" s="1"/>
  <c r="U197" i="1"/>
  <c r="F197" i="1" s="1"/>
  <c r="U165" i="1"/>
  <c r="F165" i="1" s="1"/>
  <c r="U194" i="1"/>
  <c r="F194" i="1" s="1"/>
  <c r="U191" i="1"/>
  <c r="F191" i="1" s="1"/>
  <c r="U188" i="1"/>
  <c r="F188" i="1" s="1"/>
  <c r="U162" i="1"/>
  <c r="F162" i="1" s="1"/>
  <c r="U185" i="1"/>
  <c r="F185" i="1" s="1"/>
  <c r="U159" i="1"/>
  <c r="F159" i="1" s="1"/>
  <c r="U181" i="1"/>
  <c r="F181" i="1" s="1"/>
  <c r="U253" i="1"/>
  <c r="F253" i="1" s="1"/>
  <c r="U247" i="1"/>
  <c r="F247" i="1" s="1"/>
  <c r="U244" i="1"/>
  <c r="F244" i="1" s="1"/>
  <c r="U179" i="1"/>
  <c r="F179" i="1" s="1"/>
  <c r="U176" i="1"/>
  <c r="F176" i="1" s="1"/>
  <c r="U250" i="1"/>
  <c r="F250" i="1" s="1"/>
  <c r="U241" i="1"/>
  <c r="F241" i="1" s="1"/>
  <c r="U235" i="1"/>
  <c r="F235" i="1" s="1"/>
  <c r="U232" i="1"/>
  <c r="F232" i="1" s="1"/>
  <c r="U229" i="1"/>
  <c r="F229" i="1" s="1"/>
  <c r="U223" i="1"/>
  <c r="F223" i="1" s="1"/>
  <c r="U220" i="1"/>
  <c r="F220" i="1" s="1"/>
  <c r="U173" i="1"/>
  <c r="F173" i="1" s="1"/>
  <c r="U226" i="1"/>
  <c r="F226" i="1" s="1"/>
  <c r="U217" i="1"/>
  <c r="F217" i="1" s="1"/>
  <c r="U211" i="1"/>
  <c r="F211" i="1" s="1"/>
  <c r="U208" i="1"/>
  <c r="F208" i="1" s="1"/>
  <c r="U205" i="1"/>
  <c r="F205" i="1" s="1"/>
  <c r="U199" i="1"/>
  <c r="F199" i="1" s="1"/>
  <c r="U196" i="1"/>
  <c r="F196" i="1" s="1"/>
  <c r="U170" i="1"/>
  <c r="F170" i="1" s="1"/>
  <c r="U167" i="1"/>
  <c r="F167" i="1" s="1"/>
  <c r="U164" i="1"/>
  <c r="F164" i="1" s="1"/>
  <c r="U255" i="1"/>
  <c r="F255" i="1" s="1"/>
  <c r="U249" i="1"/>
  <c r="F249" i="1" s="1"/>
  <c r="U202" i="1"/>
  <c r="F202" i="1" s="1"/>
  <c r="U193" i="1"/>
  <c r="F193" i="1" s="1"/>
  <c r="U161" i="1"/>
  <c r="F161" i="1" s="1"/>
  <c r="U231" i="1"/>
  <c r="F231" i="1" s="1"/>
  <c r="U175" i="1"/>
  <c r="F175" i="1" s="1"/>
  <c r="U187" i="1"/>
  <c r="F187" i="1" s="1"/>
  <c r="U184" i="1"/>
  <c r="F184" i="1" s="1"/>
  <c r="U178" i="1"/>
  <c r="F178" i="1" s="1"/>
  <c r="U955" i="1"/>
  <c r="U957" i="1"/>
  <c r="U954" i="1"/>
  <c r="U956" i="1"/>
  <c r="U953" i="1"/>
  <c r="U951" i="1"/>
  <c r="U947" i="1"/>
  <c r="U943" i="1"/>
  <c r="U939" i="1"/>
  <c r="U935" i="1"/>
  <c r="U931" i="1"/>
  <c r="U927" i="1"/>
  <c r="U923" i="1"/>
  <c r="U919" i="1"/>
  <c r="U915" i="1"/>
  <c r="U911" i="1"/>
  <c r="U907" i="1"/>
  <c r="U900" i="1"/>
  <c r="F900" i="1" s="1"/>
  <c r="U884" i="1"/>
  <c r="F884" i="1" s="1"/>
  <c r="U868" i="1"/>
  <c r="F868" i="1" s="1"/>
  <c r="U852" i="1"/>
  <c r="F852" i="1" s="1"/>
  <c r="U836" i="1"/>
  <c r="F836" i="1" s="1"/>
  <c r="U820" i="1"/>
  <c r="F820" i="1" s="1"/>
  <c r="U804" i="1"/>
  <c r="F804" i="1" s="1"/>
  <c r="U788" i="1"/>
  <c r="F788" i="1" s="1"/>
  <c r="U772" i="1"/>
  <c r="F772" i="1" s="1"/>
  <c r="U756" i="1"/>
  <c r="F756" i="1" s="1"/>
  <c r="U740" i="1"/>
  <c r="F740" i="1" s="1"/>
  <c r="U724" i="1"/>
  <c r="F724" i="1" s="1"/>
  <c r="U708" i="1"/>
  <c r="F708" i="1" s="1"/>
  <c r="U705" i="1"/>
  <c r="F705" i="1" s="1"/>
  <c r="U690" i="1"/>
  <c r="F690" i="1" s="1"/>
  <c r="U687" i="1"/>
  <c r="F687" i="1" s="1"/>
  <c r="U681" i="1"/>
  <c r="F681" i="1" s="1"/>
  <c r="U678" i="1"/>
  <c r="F678" i="1" s="1"/>
  <c r="U675" i="1"/>
  <c r="F675" i="1" s="1"/>
  <c r="U672" i="1"/>
  <c r="F672" i="1" s="1"/>
  <c r="U646" i="1"/>
  <c r="F646" i="1" s="1"/>
  <c r="U632" i="1"/>
  <c r="F632" i="1" s="1"/>
  <c r="U624" i="1"/>
  <c r="F624" i="1" s="1"/>
  <c r="U616" i="1"/>
  <c r="F616" i="1" s="1"/>
  <c r="U608" i="1"/>
  <c r="F608" i="1" s="1"/>
  <c r="U600" i="1"/>
  <c r="F600" i="1" s="1"/>
  <c r="U592" i="1"/>
  <c r="F592" i="1" s="1"/>
  <c r="U584" i="1"/>
  <c r="F584" i="1" s="1"/>
  <c r="U576" i="1"/>
  <c r="F576" i="1" s="1"/>
  <c r="U568" i="1"/>
  <c r="F568" i="1" s="1"/>
  <c r="U560" i="1"/>
  <c r="F560" i="1" s="1"/>
  <c r="U552" i="1"/>
  <c r="F552" i="1" s="1"/>
  <c r="U544" i="1"/>
  <c r="F544" i="1" s="1"/>
  <c r="U536" i="1"/>
  <c r="F536" i="1" s="1"/>
  <c r="U528" i="1"/>
  <c r="F528" i="1" s="1"/>
  <c r="U520" i="1"/>
  <c r="F520" i="1" s="1"/>
  <c r="U512" i="1"/>
  <c r="F512" i="1" s="1"/>
  <c r="U504" i="1"/>
  <c r="F504" i="1" s="1"/>
  <c r="U496" i="1"/>
  <c r="F496" i="1" s="1"/>
  <c r="U488" i="1"/>
  <c r="F488" i="1" s="1"/>
  <c r="U480" i="1"/>
  <c r="F480" i="1" s="1"/>
  <c r="U472" i="1"/>
  <c r="F472" i="1" s="1"/>
  <c r="U464" i="1"/>
  <c r="F464" i="1" s="1"/>
  <c r="U456" i="1"/>
  <c r="F456" i="1" s="1"/>
  <c r="U448" i="1"/>
  <c r="F448" i="1" s="1"/>
  <c r="U440" i="1"/>
  <c r="F440" i="1" s="1"/>
  <c r="U432" i="1"/>
  <c r="F432" i="1" s="1"/>
  <c r="U424" i="1"/>
  <c r="F424" i="1" s="1"/>
  <c r="U416" i="1"/>
  <c r="F416" i="1" s="1"/>
  <c r="U408" i="1"/>
  <c r="F408" i="1" s="1"/>
  <c r="U400" i="1"/>
  <c r="F400" i="1" s="1"/>
  <c r="U392" i="1"/>
  <c r="F392" i="1" s="1"/>
  <c r="U384" i="1"/>
  <c r="F384" i="1" s="1"/>
  <c r="U376" i="1"/>
  <c r="F376" i="1" s="1"/>
  <c r="U368" i="1"/>
  <c r="F368" i="1" s="1"/>
  <c r="U360" i="1"/>
  <c r="F360" i="1" s="1"/>
  <c r="U352" i="1"/>
  <c r="F352" i="1" s="1"/>
  <c r="U344" i="1"/>
  <c r="F344" i="1" s="1"/>
  <c r="U903" i="1"/>
  <c r="F903" i="1" s="1"/>
  <c r="U887" i="1"/>
  <c r="F887" i="1" s="1"/>
  <c r="U871" i="1"/>
  <c r="F871" i="1" s="1"/>
  <c r="U855" i="1"/>
  <c r="F855" i="1" s="1"/>
  <c r="U839" i="1"/>
  <c r="F839" i="1" s="1"/>
  <c r="U823" i="1"/>
  <c r="F823" i="1" s="1"/>
  <c r="U807" i="1"/>
  <c r="F807" i="1" s="1"/>
  <c r="U791" i="1"/>
  <c r="F791" i="1" s="1"/>
  <c r="U775" i="1"/>
  <c r="F775" i="1" s="1"/>
  <c r="U759" i="1"/>
  <c r="F759" i="1" s="1"/>
  <c r="U743" i="1"/>
  <c r="F743" i="1" s="1"/>
  <c r="U727" i="1"/>
  <c r="F727" i="1" s="1"/>
  <c r="U711" i="1"/>
  <c r="F711" i="1" s="1"/>
  <c r="U669" i="1"/>
  <c r="F669" i="1" s="1"/>
  <c r="U643" i="1"/>
  <c r="F643" i="1" s="1"/>
  <c r="U640" i="1"/>
  <c r="F640" i="1" s="1"/>
  <c r="U950" i="1"/>
  <c r="U946" i="1"/>
  <c r="U942" i="1"/>
  <c r="U938" i="1"/>
  <c r="U934" i="1"/>
  <c r="U930" i="1"/>
  <c r="U926" i="1"/>
  <c r="U922" i="1"/>
  <c r="U918" i="1"/>
  <c r="U914" i="1"/>
  <c r="U910" i="1"/>
  <c r="U906" i="1"/>
  <c r="U899" i="1"/>
  <c r="F899" i="1" s="1"/>
  <c r="U883" i="1"/>
  <c r="F883" i="1" s="1"/>
  <c r="U867" i="1"/>
  <c r="F867" i="1" s="1"/>
  <c r="U851" i="1"/>
  <c r="F851" i="1" s="1"/>
  <c r="U835" i="1"/>
  <c r="F835" i="1" s="1"/>
  <c r="U819" i="1"/>
  <c r="F819" i="1" s="1"/>
  <c r="U803" i="1"/>
  <c r="F803" i="1" s="1"/>
  <c r="U787" i="1"/>
  <c r="F787" i="1" s="1"/>
  <c r="U771" i="1"/>
  <c r="F771" i="1" s="1"/>
  <c r="U755" i="1"/>
  <c r="F755" i="1" s="1"/>
  <c r="U739" i="1"/>
  <c r="F739" i="1" s="1"/>
  <c r="U723" i="1"/>
  <c r="F723" i="1" s="1"/>
  <c r="U704" i="1"/>
  <c r="F704" i="1" s="1"/>
  <c r="U698" i="1"/>
  <c r="F698" i="1" s="1"/>
  <c r="U695" i="1"/>
  <c r="F695" i="1" s="1"/>
  <c r="U689" i="1"/>
  <c r="F689" i="1" s="1"/>
  <c r="U686" i="1"/>
  <c r="F686" i="1" s="1"/>
  <c r="U683" i="1"/>
  <c r="F683" i="1" s="1"/>
  <c r="U680" i="1"/>
  <c r="F680" i="1" s="1"/>
  <c r="U677" i="1"/>
  <c r="F677" i="1" s="1"/>
  <c r="U902" i="1"/>
  <c r="F902" i="1" s="1"/>
  <c r="U886" i="1"/>
  <c r="F886" i="1" s="1"/>
  <c r="U870" i="1"/>
  <c r="F870" i="1" s="1"/>
  <c r="U854" i="1"/>
  <c r="F854" i="1" s="1"/>
  <c r="U838" i="1"/>
  <c r="F838" i="1" s="1"/>
  <c r="U822" i="1"/>
  <c r="F822" i="1" s="1"/>
  <c r="U806" i="1"/>
  <c r="F806" i="1" s="1"/>
  <c r="U790" i="1"/>
  <c r="F790" i="1" s="1"/>
  <c r="U774" i="1"/>
  <c r="F774" i="1" s="1"/>
  <c r="U758" i="1"/>
  <c r="F758" i="1" s="1"/>
  <c r="U742" i="1"/>
  <c r="F742" i="1" s="1"/>
  <c r="U726" i="1"/>
  <c r="F726" i="1" s="1"/>
  <c r="U710" i="1"/>
  <c r="F710" i="1" s="1"/>
  <c r="U707" i="1"/>
  <c r="F707" i="1" s="1"/>
  <c r="U674" i="1"/>
  <c r="F674" i="1" s="1"/>
  <c r="U671" i="1"/>
  <c r="F671" i="1" s="1"/>
  <c r="U668" i="1"/>
  <c r="F668" i="1" s="1"/>
  <c r="U645" i="1"/>
  <c r="F645" i="1" s="1"/>
  <c r="U631" i="1"/>
  <c r="F631" i="1" s="1"/>
  <c r="U623" i="1"/>
  <c r="F623" i="1" s="1"/>
  <c r="U615" i="1"/>
  <c r="F615" i="1" s="1"/>
  <c r="U889" i="1"/>
  <c r="F889" i="1" s="1"/>
  <c r="U873" i="1"/>
  <c r="F873" i="1" s="1"/>
  <c r="U857" i="1"/>
  <c r="F857" i="1" s="1"/>
  <c r="U949" i="1"/>
  <c r="U945" i="1"/>
  <c r="U941" i="1"/>
  <c r="U937" i="1"/>
  <c r="U933" i="1"/>
  <c r="U929" i="1"/>
  <c r="U925" i="1"/>
  <c r="U921" i="1"/>
  <c r="U917" i="1"/>
  <c r="U913" i="1"/>
  <c r="U909" i="1"/>
  <c r="U905" i="1"/>
  <c r="U892" i="1"/>
  <c r="F892" i="1" s="1"/>
  <c r="U876" i="1"/>
  <c r="F876" i="1" s="1"/>
  <c r="U860" i="1"/>
  <c r="F860" i="1" s="1"/>
  <c r="U844" i="1"/>
  <c r="F844" i="1" s="1"/>
  <c r="U828" i="1"/>
  <c r="F828" i="1" s="1"/>
  <c r="U812" i="1"/>
  <c r="F812" i="1" s="1"/>
  <c r="U796" i="1"/>
  <c r="F796" i="1" s="1"/>
  <c r="U780" i="1"/>
  <c r="F780" i="1" s="1"/>
  <c r="U764" i="1"/>
  <c r="F764" i="1" s="1"/>
  <c r="U748" i="1"/>
  <c r="F748" i="1" s="1"/>
  <c r="U732" i="1"/>
  <c r="F732" i="1" s="1"/>
  <c r="U716" i="1"/>
  <c r="F716" i="1" s="1"/>
  <c r="U662" i="1"/>
  <c r="F662" i="1" s="1"/>
  <c r="U659" i="1"/>
  <c r="F659" i="1" s="1"/>
  <c r="U656" i="1"/>
  <c r="F656" i="1" s="1"/>
  <c r="U636" i="1"/>
  <c r="F636" i="1" s="1"/>
  <c r="U628" i="1"/>
  <c r="F628" i="1" s="1"/>
  <c r="U620" i="1"/>
  <c r="F620" i="1" s="1"/>
  <c r="U612" i="1"/>
  <c r="F612" i="1" s="1"/>
  <c r="U604" i="1"/>
  <c r="F604" i="1" s="1"/>
  <c r="U596" i="1"/>
  <c r="F596" i="1" s="1"/>
  <c r="U588" i="1"/>
  <c r="F588" i="1" s="1"/>
  <c r="U580" i="1"/>
  <c r="F580" i="1" s="1"/>
  <c r="U572" i="1"/>
  <c r="F572" i="1" s="1"/>
  <c r="U564" i="1"/>
  <c r="F564" i="1" s="1"/>
  <c r="U556" i="1"/>
  <c r="F556" i="1" s="1"/>
  <c r="U548" i="1"/>
  <c r="F548" i="1" s="1"/>
  <c r="U540" i="1"/>
  <c r="F540" i="1" s="1"/>
  <c r="U532" i="1"/>
  <c r="F532" i="1" s="1"/>
  <c r="U524" i="1"/>
  <c r="F524" i="1" s="1"/>
  <c r="U516" i="1"/>
  <c r="F516" i="1" s="1"/>
  <c r="U508" i="1"/>
  <c r="F508" i="1" s="1"/>
  <c r="U500" i="1"/>
  <c r="F500" i="1" s="1"/>
  <c r="U492" i="1"/>
  <c r="F492" i="1" s="1"/>
  <c r="U484" i="1"/>
  <c r="F484" i="1" s="1"/>
  <c r="U476" i="1"/>
  <c r="F476" i="1" s="1"/>
  <c r="U468" i="1"/>
  <c r="F468" i="1" s="1"/>
  <c r="U460" i="1"/>
  <c r="F460" i="1" s="1"/>
  <c r="U452" i="1"/>
  <c r="F452" i="1" s="1"/>
  <c r="U444" i="1"/>
  <c r="F444" i="1" s="1"/>
  <c r="U436" i="1"/>
  <c r="F436" i="1" s="1"/>
  <c r="U428" i="1"/>
  <c r="F428" i="1" s="1"/>
  <c r="U420" i="1"/>
  <c r="F420" i="1" s="1"/>
  <c r="U412" i="1"/>
  <c r="F412" i="1" s="1"/>
  <c r="U404" i="1"/>
  <c r="F404" i="1" s="1"/>
  <c r="U396" i="1"/>
  <c r="F396" i="1" s="1"/>
  <c r="U388" i="1"/>
  <c r="F388" i="1" s="1"/>
  <c r="U380" i="1"/>
  <c r="F380" i="1" s="1"/>
  <c r="U372" i="1"/>
  <c r="F372" i="1" s="1"/>
  <c r="U364" i="1"/>
  <c r="F364" i="1" s="1"/>
  <c r="U356" i="1"/>
  <c r="F356" i="1" s="1"/>
  <c r="U348" i="1"/>
  <c r="F348" i="1" s="1"/>
  <c r="U895" i="1"/>
  <c r="F895" i="1" s="1"/>
  <c r="U879" i="1"/>
  <c r="F879" i="1" s="1"/>
  <c r="U863" i="1"/>
  <c r="F863" i="1" s="1"/>
  <c r="U847" i="1"/>
  <c r="F847" i="1" s="1"/>
  <c r="U831" i="1"/>
  <c r="F831" i="1" s="1"/>
  <c r="U815" i="1"/>
  <c r="F815" i="1" s="1"/>
  <c r="U799" i="1"/>
  <c r="F799" i="1" s="1"/>
  <c r="U783" i="1"/>
  <c r="F783" i="1" s="1"/>
  <c r="U767" i="1"/>
  <c r="F767" i="1" s="1"/>
  <c r="U751" i="1"/>
  <c r="F751" i="1" s="1"/>
  <c r="U735" i="1"/>
  <c r="F735" i="1" s="1"/>
  <c r="U719" i="1"/>
  <c r="F719" i="1" s="1"/>
  <c r="U700" i="1"/>
  <c r="F700" i="1" s="1"/>
  <c r="U653" i="1"/>
  <c r="F653" i="1" s="1"/>
  <c r="U898" i="1"/>
  <c r="F898" i="1" s="1"/>
  <c r="U882" i="1"/>
  <c r="F882" i="1" s="1"/>
  <c r="U866" i="1"/>
  <c r="F866" i="1" s="1"/>
  <c r="U850" i="1"/>
  <c r="F850" i="1" s="1"/>
  <c r="U834" i="1"/>
  <c r="F834" i="1" s="1"/>
  <c r="U818" i="1"/>
  <c r="F818" i="1" s="1"/>
  <c r="U802" i="1"/>
  <c r="F802" i="1" s="1"/>
  <c r="U786" i="1"/>
  <c r="F786" i="1" s="1"/>
  <c r="U770" i="1"/>
  <c r="F770" i="1" s="1"/>
  <c r="U754" i="1"/>
  <c r="F754" i="1" s="1"/>
  <c r="U738" i="1"/>
  <c r="F738" i="1" s="1"/>
  <c r="U722" i="1"/>
  <c r="F722" i="1" s="1"/>
  <c r="U703" i="1"/>
  <c r="F703" i="1" s="1"/>
  <c r="U697" i="1"/>
  <c r="F697" i="1" s="1"/>
  <c r="U694" i="1"/>
  <c r="F694" i="1" s="1"/>
  <c r="U691" i="1"/>
  <c r="F691" i="1" s="1"/>
  <c r="U688" i="1"/>
  <c r="F688" i="1" s="1"/>
  <c r="U685" i="1"/>
  <c r="F685" i="1" s="1"/>
  <c r="U676" i="1"/>
  <c r="F676" i="1" s="1"/>
  <c r="U650" i="1"/>
  <c r="F650" i="1" s="1"/>
  <c r="U647" i="1"/>
  <c r="F647" i="1" s="1"/>
  <c r="U633" i="1"/>
  <c r="F633" i="1" s="1"/>
  <c r="U625" i="1"/>
  <c r="F625" i="1" s="1"/>
  <c r="U617" i="1"/>
  <c r="F617" i="1" s="1"/>
  <c r="U609" i="1"/>
  <c r="F609" i="1" s="1"/>
  <c r="U601" i="1"/>
  <c r="F601" i="1" s="1"/>
  <c r="U593" i="1"/>
  <c r="F593" i="1" s="1"/>
  <c r="U585" i="1"/>
  <c r="F585" i="1" s="1"/>
  <c r="U577" i="1"/>
  <c r="F577" i="1" s="1"/>
  <c r="U569" i="1"/>
  <c r="F569" i="1" s="1"/>
  <c r="U561" i="1"/>
  <c r="F561" i="1" s="1"/>
  <c r="U553" i="1"/>
  <c r="F553" i="1" s="1"/>
  <c r="U545" i="1"/>
  <c r="F545" i="1" s="1"/>
  <c r="U537" i="1"/>
  <c r="F537" i="1" s="1"/>
  <c r="U529" i="1"/>
  <c r="F529" i="1" s="1"/>
  <c r="U521" i="1"/>
  <c r="F521" i="1" s="1"/>
  <c r="U513" i="1"/>
  <c r="F513" i="1" s="1"/>
  <c r="U505" i="1"/>
  <c r="F505" i="1" s="1"/>
  <c r="U497" i="1"/>
  <c r="F497" i="1" s="1"/>
  <c r="U489" i="1"/>
  <c r="F489" i="1" s="1"/>
  <c r="U481" i="1"/>
  <c r="F481" i="1" s="1"/>
  <c r="U473" i="1"/>
  <c r="F473" i="1" s="1"/>
  <c r="U465" i="1"/>
  <c r="F465" i="1" s="1"/>
  <c r="U457" i="1"/>
  <c r="F457" i="1" s="1"/>
  <c r="U449" i="1"/>
  <c r="F449" i="1" s="1"/>
  <c r="U441" i="1"/>
  <c r="F441" i="1" s="1"/>
  <c r="U433" i="1"/>
  <c r="F433" i="1" s="1"/>
  <c r="U425" i="1"/>
  <c r="F425" i="1" s="1"/>
  <c r="U417" i="1"/>
  <c r="F417" i="1" s="1"/>
  <c r="U409" i="1"/>
  <c r="F409" i="1" s="1"/>
  <c r="U401" i="1"/>
  <c r="F401" i="1" s="1"/>
  <c r="U393" i="1"/>
  <c r="F393" i="1" s="1"/>
  <c r="U385" i="1"/>
  <c r="F385" i="1" s="1"/>
  <c r="U377" i="1"/>
  <c r="F377" i="1" s="1"/>
  <c r="U369" i="1"/>
  <c r="F369" i="1" s="1"/>
  <c r="U361" i="1"/>
  <c r="F361" i="1" s="1"/>
  <c r="U353" i="1"/>
  <c r="F353" i="1" s="1"/>
  <c r="U345" i="1"/>
  <c r="F345" i="1" s="1"/>
  <c r="U901" i="1"/>
  <c r="F901" i="1" s="1"/>
  <c r="U952" i="1"/>
  <c r="U948" i="1"/>
  <c r="U944" i="1"/>
  <c r="U940" i="1"/>
  <c r="U936" i="1"/>
  <c r="U932" i="1"/>
  <c r="U928" i="1"/>
  <c r="U924" i="1"/>
  <c r="U920" i="1"/>
  <c r="U916" i="1"/>
  <c r="U912" i="1"/>
  <c r="U908" i="1"/>
  <c r="U904" i="1"/>
  <c r="U888" i="1"/>
  <c r="F888" i="1" s="1"/>
  <c r="U872" i="1"/>
  <c r="F872" i="1" s="1"/>
  <c r="U856" i="1"/>
  <c r="F856" i="1" s="1"/>
  <c r="U840" i="1"/>
  <c r="F840" i="1" s="1"/>
  <c r="U824" i="1"/>
  <c r="F824" i="1" s="1"/>
  <c r="U808" i="1"/>
  <c r="F808" i="1" s="1"/>
  <c r="U792" i="1"/>
  <c r="F792" i="1" s="1"/>
  <c r="U776" i="1"/>
  <c r="F776" i="1" s="1"/>
  <c r="U760" i="1"/>
  <c r="F760" i="1" s="1"/>
  <c r="U744" i="1"/>
  <c r="F744" i="1" s="1"/>
  <c r="U728" i="1"/>
  <c r="F728" i="1" s="1"/>
  <c r="U712" i="1"/>
  <c r="F712" i="1" s="1"/>
  <c r="U894" i="1"/>
  <c r="F894" i="1" s="1"/>
  <c r="U878" i="1"/>
  <c r="F878" i="1" s="1"/>
  <c r="U862" i="1"/>
  <c r="F862" i="1" s="1"/>
  <c r="U846" i="1"/>
  <c r="F846" i="1" s="1"/>
  <c r="U830" i="1"/>
  <c r="F830" i="1" s="1"/>
  <c r="U814" i="1"/>
  <c r="F814" i="1" s="1"/>
  <c r="U798" i="1"/>
  <c r="F798" i="1" s="1"/>
  <c r="U859" i="1"/>
  <c r="F859" i="1" s="1"/>
  <c r="U848" i="1"/>
  <c r="F848" i="1" s="1"/>
  <c r="U841" i="1"/>
  <c r="F841" i="1" s="1"/>
  <c r="U801" i="1"/>
  <c r="F801" i="1" s="1"/>
  <c r="U794" i="1"/>
  <c r="F794" i="1" s="1"/>
  <c r="U762" i="1"/>
  <c r="F762" i="1" s="1"/>
  <c r="U730" i="1"/>
  <c r="F730" i="1" s="1"/>
  <c r="U684" i="1"/>
  <c r="F684" i="1" s="1"/>
  <c r="U670" i="1"/>
  <c r="F670" i="1" s="1"/>
  <c r="U657" i="1"/>
  <c r="F657" i="1" s="1"/>
  <c r="U644" i="1"/>
  <c r="F644" i="1" s="1"/>
  <c r="U641" i="1"/>
  <c r="F641" i="1" s="1"/>
  <c r="U622" i="1"/>
  <c r="F622" i="1" s="1"/>
  <c r="U619" i="1"/>
  <c r="F619" i="1" s="1"/>
  <c r="U570" i="1"/>
  <c r="F570" i="1" s="1"/>
  <c r="U567" i="1"/>
  <c r="F567" i="1" s="1"/>
  <c r="U558" i="1"/>
  <c r="F558" i="1" s="1"/>
  <c r="U517" i="1"/>
  <c r="F517" i="1" s="1"/>
  <c r="U514" i="1"/>
  <c r="F514" i="1" s="1"/>
  <c r="U511" i="1"/>
  <c r="F511" i="1" s="1"/>
  <c r="U485" i="1"/>
  <c r="F485" i="1" s="1"/>
  <c r="U482" i="1"/>
  <c r="F482" i="1" s="1"/>
  <c r="U479" i="1"/>
  <c r="F479" i="1" s="1"/>
  <c r="U453" i="1"/>
  <c r="F453" i="1" s="1"/>
  <c r="U450" i="1"/>
  <c r="F450" i="1" s="1"/>
  <c r="U447" i="1"/>
  <c r="F447" i="1" s="1"/>
  <c r="U421" i="1"/>
  <c r="F421" i="1" s="1"/>
  <c r="U418" i="1"/>
  <c r="F418" i="1" s="1"/>
  <c r="U415" i="1"/>
  <c r="F415" i="1" s="1"/>
  <c r="U389" i="1"/>
  <c r="F389" i="1" s="1"/>
  <c r="U386" i="1"/>
  <c r="F386" i="1" s="1"/>
  <c r="U383" i="1"/>
  <c r="F383" i="1" s="1"/>
  <c r="U357" i="1"/>
  <c r="F357" i="1" s="1"/>
  <c r="U354" i="1"/>
  <c r="F354" i="1" s="1"/>
  <c r="U351" i="1"/>
  <c r="F351" i="1" s="1"/>
  <c r="U337" i="1"/>
  <c r="F337" i="1" s="1"/>
  <c r="U329" i="1"/>
  <c r="F329" i="1" s="1"/>
  <c r="U321" i="1"/>
  <c r="F321" i="1" s="1"/>
  <c r="U313" i="1"/>
  <c r="F313" i="1" s="1"/>
  <c r="U305" i="1"/>
  <c r="F305" i="1" s="1"/>
  <c r="U297" i="1"/>
  <c r="F297" i="1" s="1"/>
  <c r="U289" i="1"/>
  <c r="F289" i="1" s="1"/>
  <c r="U281" i="1"/>
  <c r="F281" i="1" s="1"/>
  <c r="U273" i="1"/>
  <c r="F273" i="1" s="1"/>
  <c r="U877" i="1"/>
  <c r="F877" i="1" s="1"/>
  <c r="U837" i="1"/>
  <c r="F837" i="1" s="1"/>
  <c r="U660" i="1"/>
  <c r="F660" i="1" s="1"/>
  <c r="U582" i="1"/>
  <c r="F582" i="1" s="1"/>
  <c r="U579" i="1"/>
  <c r="F579" i="1" s="1"/>
  <c r="U573" i="1"/>
  <c r="F573" i="1" s="1"/>
  <c r="U555" i="1"/>
  <c r="F555" i="1" s="1"/>
  <c r="U549" i="1"/>
  <c r="F549" i="1" s="1"/>
  <c r="U546" i="1"/>
  <c r="F546" i="1" s="1"/>
  <c r="U543" i="1"/>
  <c r="F543" i="1" s="1"/>
  <c r="U833" i="1"/>
  <c r="F833" i="1" s="1"/>
  <c r="U826" i="1"/>
  <c r="F826" i="1" s="1"/>
  <c r="U797" i="1"/>
  <c r="F797" i="1" s="1"/>
  <c r="U765" i="1"/>
  <c r="F765" i="1" s="1"/>
  <c r="U733" i="1"/>
  <c r="F733" i="1" s="1"/>
  <c r="U701" i="1"/>
  <c r="F701" i="1" s="1"/>
  <c r="U673" i="1"/>
  <c r="F673" i="1" s="1"/>
  <c r="U594" i="1"/>
  <c r="F594" i="1" s="1"/>
  <c r="U591" i="1"/>
  <c r="F591" i="1" s="1"/>
  <c r="U534" i="1"/>
  <c r="F534" i="1" s="1"/>
  <c r="U502" i="1"/>
  <c r="F502" i="1" s="1"/>
  <c r="U470" i="1"/>
  <c r="F470" i="1" s="1"/>
  <c r="U438" i="1"/>
  <c r="F438" i="1" s="1"/>
  <c r="U406" i="1"/>
  <c r="F406" i="1" s="1"/>
  <c r="U374" i="1"/>
  <c r="F374" i="1" s="1"/>
  <c r="U342" i="1"/>
  <c r="F342" i="1" s="1"/>
  <c r="U334" i="1"/>
  <c r="F334" i="1" s="1"/>
  <c r="U326" i="1"/>
  <c r="F326" i="1" s="1"/>
  <c r="U318" i="1"/>
  <c r="F318" i="1" s="1"/>
  <c r="U310" i="1"/>
  <c r="F310" i="1" s="1"/>
  <c r="U302" i="1"/>
  <c r="F302" i="1" s="1"/>
  <c r="U294" i="1"/>
  <c r="F294" i="1" s="1"/>
  <c r="U286" i="1"/>
  <c r="F286" i="1" s="1"/>
  <c r="U278" i="1"/>
  <c r="F278" i="1" s="1"/>
  <c r="U270" i="1"/>
  <c r="F270" i="1" s="1"/>
  <c r="U262" i="1"/>
  <c r="F262" i="1" s="1"/>
  <c r="U779" i="1"/>
  <c r="F779" i="1" s="1"/>
  <c r="U747" i="1"/>
  <c r="F747" i="1" s="1"/>
  <c r="U715" i="1"/>
  <c r="F715" i="1" s="1"/>
  <c r="U666" i="1"/>
  <c r="F666" i="1" s="1"/>
  <c r="U663" i="1"/>
  <c r="F663" i="1" s="1"/>
  <c r="U634" i="1"/>
  <c r="F634" i="1" s="1"/>
  <c r="U606" i="1"/>
  <c r="F606" i="1" s="1"/>
  <c r="U603" i="1"/>
  <c r="F603" i="1" s="1"/>
  <c r="U597" i="1"/>
  <c r="F597" i="1" s="1"/>
  <c r="U531" i="1"/>
  <c r="F531" i="1" s="1"/>
  <c r="U499" i="1"/>
  <c r="F499" i="1" s="1"/>
  <c r="U467" i="1"/>
  <c r="F467" i="1" s="1"/>
  <c r="U435" i="1"/>
  <c r="F435" i="1" s="1"/>
  <c r="U403" i="1"/>
  <c r="F403" i="1" s="1"/>
  <c r="U371" i="1"/>
  <c r="F371" i="1" s="1"/>
  <c r="U891" i="1"/>
  <c r="F891" i="1" s="1"/>
  <c r="U880" i="1"/>
  <c r="F880" i="1" s="1"/>
  <c r="U869" i="1"/>
  <c r="F869" i="1" s="1"/>
  <c r="U829" i="1"/>
  <c r="F829" i="1" s="1"/>
  <c r="U811" i="1"/>
  <c r="F811" i="1" s="1"/>
  <c r="U768" i="1"/>
  <c r="F768" i="1" s="1"/>
  <c r="U736" i="1"/>
  <c r="F736" i="1" s="1"/>
  <c r="U637" i="1"/>
  <c r="F637" i="1" s="1"/>
  <c r="U525" i="1"/>
  <c r="F525" i="1" s="1"/>
  <c r="U522" i="1"/>
  <c r="F522" i="1" s="1"/>
  <c r="U519" i="1"/>
  <c r="F519" i="1" s="1"/>
  <c r="U493" i="1"/>
  <c r="F493" i="1" s="1"/>
  <c r="U490" i="1"/>
  <c r="F490" i="1" s="1"/>
  <c r="U487" i="1"/>
  <c r="F487" i="1" s="1"/>
  <c r="U461" i="1"/>
  <c r="F461" i="1" s="1"/>
  <c r="U458" i="1"/>
  <c r="F458" i="1" s="1"/>
  <c r="U455" i="1"/>
  <c r="F455" i="1" s="1"/>
  <c r="U429" i="1"/>
  <c r="F429" i="1" s="1"/>
  <c r="U426" i="1"/>
  <c r="F426" i="1" s="1"/>
  <c r="U423" i="1"/>
  <c r="F423" i="1" s="1"/>
  <c r="U397" i="1"/>
  <c r="F397" i="1" s="1"/>
  <c r="U394" i="1"/>
  <c r="F394" i="1" s="1"/>
  <c r="U391" i="1"/>
  <c r="F391" i="1" s="1"/>
  <c r="U365" i="1"/>
  <c r="F365" i="1" s="1"/>
  <c r="U362" i="1"/>
  <c r="F362" i="1" s="1"/>
  <c r="U359" i="1"/>
  <c r="F359" i="1" s="1"/>
  <c r="U339" i="1"/>
  <c r="F339" i="1" s="1"/>
  <c r="U331" i="1"/>
  <c r="F331" i="1" s="1"/>
  <c r="U323" i="1"/>
  <c r="F323" i="1" s="1"/>
  <c r="U315" i="1"/>
  <c r="F315" i="1" s="1"/>
  <c r="U307" i="1"/>
  <c r="F307" i="1" s="1"/>
  <c r="U299" i="1"/>
  <c r="F299" i="1" s="1"/>
  <c r="U865" i="1"/>
  <c r="F865" i="1" s="1"/>
  <c r="U858" i="1"/>
  <c r="F858" i="1" s="1"/>
  <c r="U800" i="1"/>
  <c r="F800" i="1" s="1"/>
  <c r="U793" i="1"/>
  <c r="F793" i="1" s="1"/>
  <c r="U782" i="1"/>
  <c r="F782" i="1" s="1"/>
  <c r="U761" i="1"/>
  <c r="F761" i="1" s="1"/>
  <c r="U750" i="1"/>
  <c r="F750" i="1" s="1"/>
  <c r="U729" i="1"/>
  <c r="F729" i="1" s="1"/>
  <c r="U718" i="1"/>
  <c r="F718" i="1" s="1"/>
  <c r="U618" i="1"/>
  <c r="F618" i="1" s="1"/>
  <c r="U566" i="1"/>
  <c r="F566" i="1" s="1"/>
  <c r="U843" i="1"/>
  <c r="F843" i="1" s="1"/>
  <c r="U789" i="1"/>
  <c r="F789" i="1" s="1"/>
  <c r="U757" i="1"/>
  <c r="F757" i="1" s="1"/>
  <c r="U725" i="1"/>
  <c r="F725" i="1" s="1"/>
  <c r="U621" i="1"/>
  <c r="F621" i="1" s="1"/>
  <c r="U578" i="1"/>
  <c r="F578" i="1" s="1"/>
  <c r="U575" i="1"/>
  <c r="F575" i="1" s="1"/>
  <c r="U563" i="1"/>
  <c r="F563" i="1" s="1"/>
  <c r="U557" i="1"/>
  <c r="F557" i="1" s="1"/>
  <c r="U554" i="1"/>
  <c r="F554" i="1" s="1"/>
  <c r="U551" i="1"/>
  <c r="F551" i="1" s="1"/>
  <c r="U542" i="1"/>
  <c r="F542" i="1" s="1"/>
  <c r="U510" i="1"/>
  <c r="F510" i="1" s="1"/>
  <c r="U478" i="1"/>
  <c r="F478" i="1" s="1"/>
  <c r="U446" i="1"/>
  <c r="F446" i="1" s="1"/>
  <c r="U414" i="1"/>
  <c r="F414" i="1" s="1"/>
  <c r="U382" i="1"/>
  <c r="F382" i="1" s="1"/>
  <c r="U350" i="1"/>
  <c r="F350" i="1" s="1"/>
  <c r="U336" i="1"/>
  <c r="F336" i="1" s="1"/>
  <c r="U328" i="1"/>
  <c r="F328" i="1" s="1"/>
  <c r="U320" i="1"/>
  <c r="F320" i="1" s="1"/>
  <c r="U312" i="1"/>
  <c r="F312" i="1" s="1"/>
  <c r="U304" i="1"/>
  <c r="F304" i="1" s="1"/>
  <c r="U296" i="1"/>
  <c r="F296" i="1" s="1"/>
  <c r="U288" i="1"/>
  <c r="F288" i="1" s="1"/>
  <c r="U280" i="1"/>
  <c r="F280" i="1" s="1"/>
  <c r="U272" i="1"/>
  <c r="F272" i="1" s="1"/>
  <c r="U264" i="1"/>
  <c r="F264" i="1" s="1"/>
  <c r="U861" i="1"/>
  <c r="F861" i="1" s="1"/>
  <c r="U832" i="1"/>
  <c r="F832" i="1" s="1"/>
  <c r="U825" i="1"/>
  <c r="F825" i="1" s="1"/>
  <c r="U785" i="1"/>
  <c r="F785" i="1" s="1"/>
  <c r="U753" i="1"/>
  <c r="F753" i="1" s="1"/>
  <c r="U721" i="1"/>
  <c r="F721" i="1" s="1"/>
  <c r="U693" i="1"/>
  <c r="F693" i="1" s="1"/>
  <c r="U679" i="1"/>
  <c r="F679" i="1" s="1"/>
  <c r="U649" i="1"/>
  <c r="F649" i="1" s="1"/>
  <c r="U630" i="1"/>
  <c r="F630" i="1" s="1"/>
  <c r="U627" i="1"/>
  <c r="F627" i="1" s="1"/>
  <c r="U590" i="1"/>
  <c r="F590" i="1" s="1"/>
  <c r="U587" i="1"/>
  <c r="F587" i="1" s="1"/>
  <c r="U581" i="1"/>
  <c r="F581" i="1" s="1"/>
  <c r="U539" i="1"/>
  <c r="F539" i="1" s="1"/>
  <c r="U507" i="1"/>
  <c r="F507" i="1" s="1"/>
  <c r="U475" i="1"/>
  <c r="F475" i="1" s="1"/>
  <c r="U443" i="1"/>
  <c r="F443" i="1" s="1"/>
  <c r="U411" i="1"/>
  <c r="F411" i="1" s="1"/>
  <c r="U379" i="1"/>
  <c r="F379" i="1" s="1"/>
  <c r="U347" i="1"/>
  <c r="F347" i="1" s="1"/>
  <c r="U821" i="1"/>
  <c r="F821" i="1" s="1"/>
  <c r="U778" i="1"/>
  <c r="F778" i="1" s="1"/>
  <c r="U746" i="1"/>
  <c r="F746" i="1" s="1"/>
  <c r="U714" i="1"/>
  <c r="F714" i="1" s="1"/>
  <c r="U665" i="1"/>
  <c r="F665" i="1" s="1"/>
  <c r="U652" i="1"/>
  <c r="F652" i="1" s="1"/>
  <c r="U602" i="1"/>
  <c r="F602" i="1" s="1"/>
  <c r="U599" i="1"/>
  <c r="F599" i="1" s="1"/>
  <c r="U533" i="1"/>
  <c r="F533" i="1" s="1"/>
  <c r="U530" i="1"/>
  <c r="F530" i="1" s="1"/>
  <c r="U527" i="1"/>
  <c r="F527" i="1" s="1"/>
  <c r="U501" i="1"/>
  <c r="F501" i="1" s="1"/>
  <c r="U498" i="1"/>
  <c r="F498" i="1" s="1"/>
  <c r="U495" i="1"/>
  <c r="F495" i="1" s="1"/>
  <c r="U469" i="1"/>
  <c r="F469" i="1" s="1"/>
  <c r="U466" i="1"/>
  <c r="F466" i="1" s="1"/>
  <c r="U463" i="1"/>
  <c r="F463" i="1" s="1"/>
  <c r="U437" i="1"/>
  <c r="F437" i="1" s="1"/>
  <c r="U434" i="1"/>
  <c r="F434" i="1" s="1"/>
  <c r="U431" i="1"/>
  <c r="F431" i="1" s="1"/>
  <c r="U405" i="1"/>
  <c r="F405" i="1" s="1"/>
  <c r="U402" i="1"/>
  <c r="F402" i="1" s="1"/>
  <c r="U399" i="1"/>
  <c r="F399" i="1" s="1"/>
  <c r="U373" i="1"/>
  <c r="F373" i="1" s="1"/>
  <c r="U370" i="1"/>
  <c r="F370" i="1" s="1"/>
  <c r="U367" i="1"/>
  <c r="F367" i="1" s="1"/>
  <c r="U341" i="1"/>
  <c r="F341" i="1" s="1"/>
  <c r="U333" i="1"/>
  <c r="F333" i="1" s="1"/>
  <c r="U897" i="1"/>
  <c r="F897" i="1" s="1"/>
  <c r="U890" i="1"/>
  <c r="F890" i="1" s="1"/>
  <c r="U817" i="1"/>
  <c r="F817" i="1" s="1"/>
  <c r="U810" i="1"/>
  <c r="F810" i="1" s="1"/>
  <c r="U696" i="1"/>
  <c r="F696" i="1" s="1"/>
  <c r="U614" i="1"/>
  <c r="F614" i="1" s="1"/>
  <c r="U611" i="1"/>
  <c r="F611" i="1" s="1"/>
  <c r="U605" i="1"/>
  <c r="F605" i="1" s="1"/>
  <c r="U875" i="1"/>
  <c r="F875" i="1" s="1"/>
  <c r="U864" i="1"/>
  <c r="F864" i="1" s="1"/>
  <c r="U853" i="1"/>
  <c r="F853" i="1" s="1"/>
  <c r="U781" i="1"/>
  <c r="F781" i="1" s="1"/>
  <c r="U749" i="1"/>
  <c r="F749" i="1" s="1"/>
  <c r="U717" i="1"/>
  <c r="F717" i="1" s="1"/>
  <c r="U682" i="1"/>
  <c r="F682" i="1" s="1"/>
  <c r="U655" i="1"/>
  <c r="F655" i="1" s="1"/>
  <c r="U639" i="1"/>
  <c r="F639" i="1" s="1"/>
  <c r="U518" i="1"/>
  <c r="F518" i="1" s="1"/>
  <c r="U486" i="1"/>
  <c r="F486" i="1" s="1"/>
  <c r="U454" i="1"/>
  <c r="F454" i="1" s="1"/>
  <c r="U422" i="1"/>
  <c r="F422" i="1" s="1"/>
  <c r="U390" i="1"/>
  <c r="F390" i="1" s="1"/>
  <c r="U358" i="1"/>
  <c r="F358" i="1" s="1"/>
  <c r="U338" i="1"/>
  <c r="F338" i="1" s="1"/>
  <c r="U330" i="1"/>
  <c r="F330" i="1" s="1"/>
  <c r="U322" i="1"/>
  <c r="F322" i="1" s="1"/>
  <c r="U314" i="1"/>
  <c r="F314" i="1" s="1"/>
  <c r="U306" i="1"/>
  <c r="F306" i="1" s="1"/>
  <c r="U298" i="1"/>
  <c r="F298" i="1" s="1"/>
  <c r="U893" i="1"/>
  <c r="F893" i="1" s="1"/>
  <c r="U849" i="1"/>
  <c r="F849" i="1" s="1"/>
  <c r="U842" i="1"/>
  <c r="F842" i="1" s="1"/>
  <c r="U813" i="1"/>
  <c r="F813" i="1" s="1"/>
  <c r="U795" i="1"/>
  <c r="F795" i="1" s="1"/>
  <c r="U763" i="1"/>
  <c r="F763" i="1" s="1"/>
  <c r="U731" i="1"/>
  <c r="F731" i="1" s="1"/>
  <c r="U699" i="1"/>
  <c r="F699" i="1" s="1"/>
  <c r="U658" i="1"/>
  <c r="F658" i="1" s="1"/>
  <c r="U642" i="1"/>
  <c r="F642" i="1" s="1"/>
  <c r="U574" i="1"/>
  <c r="F574" i="1" s="1"/>
  <c r="U571" i="1"/>
  <c r="F571" i="1" s="1"/>
  <c r="U565" i="1"/>
  <c r="F565" i="1" s="1"/>
  <c r="U562" i="1"/>
  <c r="F562" i="1" s="1"/>
  <c r="U559" i="1"/>
  <c r="F559" i="1" s="1"/>
  <c r="U550" i="1"/>
  <c r="F550" i="1" s="1"/>
  <c r="U515" i="1"/>
  <c r="F515" i="1" s="1"/>
  <c r="U483" i="1"/>
  <c r="F483" i="1" s="1"/>
  <c r="U451" i="1"/>
  <c r="F451" i="1" s="1"/>
  <c r="U419" i="1"/>
  <c r="F419" i="1" s="1"/>
  <c r="U387" i="1"/>
  <c r="F387" i="1" s="1"/>
  <c r="U355" i="1"/>
  <c r="F355" i="1" s="1"/>
  <c r="U784" i="1"/>
  <c r="F784" i="1" s="1"/>
  <c r="U752" i="1"/>
  <c r="F752" i="1" s="1"/>
  <c r="U720" i="1"/>
  <c r="F720" i="1" s="1"/>
  <c r="U706" i="1"/>
  <c r="F706" i="1" s="1"/>
  <c r="U692" i="1"/>
  <c r="F692" i="1" s="1"/>
  <c r="U661" i="1"/>
  <c r="F661" i="1" s="1"/>
  <c r="U648" i="1"/>
  <c r="F648" i="1" s="1"/>
  <c r="U626" i="1"/>
  <c r="F626" i="1" s="1"/>
  <c r="U586" i="1"/>
  <c r="F586" i="1" s="1"/>
  <c r="U583" i="1"/>
  <c r="F583" i="1" s="1"/>
  <c r="U547" i="1"/>
  <c r="F547" i="1" s="1"/>
  <c r="U541" i="1"/>
  <c r="F541" i="1" s="1"/>
  <c r="U538" i="1"/>
  <c r="F538" i="1" s="1"/>
  <c r="U535" i="1"/>
  <c r="F535" i="1" s="1"/>
  <c r="U509" i="1"/>
  <c r="F509" i="1" s="1"/>
  <c r="U506" i="1"/>
  <c r="F506" i="1" s="1"/>
  <c r="U503" i="1"/>
  <c r="F503" i="1" s="1"/>
  <c r="U477" i="1"/>
  <c r="F477" i="1" s="1"/>
  <c r="U474" i="1"/>
  <c r="F474" i="1" s="1"/>
  <c r="U471" i="1"/>
  <c r="F471" i="1" s="1"/>
  <c r="U445" i="1"/>
  <c r="F445" i="1" s="1"/>
  <c r="U442" i="1"/>
  <c r="F442" i="1" s="1"/>
  <c r="U439" i="1"/>
  <c r="F439" i="1" s="1"/>
  <c r="U413" i="1"/>
  <c r="F413" i="1" s="1"/>
  <c r="U410" i="1"/>
  <c r="F410" i="1" s="1"/>
  <c r="U407" i="1"/>
  <c r="F407" i="1" s="1"/>
  <c r="U381" i="1"/>
  <c r="F381" i="1" s="1"/>
  <c r="U378" i="1"/>
  <c r="F378" i="1" s="1"/>
  <c r="U375" i="1"/>
  <c r="F375" i="1" s="1"/>
  <c r="U349" i="1"/>
  <c r="F349" i="1" s="1"/>
  <c r="U346" i="1"/>
  <c r="F346" i="1" s="1"/>
  <c r="U343" i="1"/>
  <c r="F343" i="1" s="1"/>
  <c r="U335" i="1"/>
  <c r="F335" i="1" s="1"/>
  <c r="U327" i="1"/>
  <c r="F327" i="1" s="1"/>
  <c r="U319" i="1"/>
  <c r="F319" i="1" s="1"/>
  <c r="U311" i="1"/>
  <c r="F311" i="1" s="1"/>
  <c r="U845" i="1"/>
  <c r="F845" i="1" s="1"/>
  <c r="U827" i="1"/>
  <c r="F827" i="1" s="1"/>
  <c r="U777" i="1"/>
  <c r="F777" i="1" s="1"/>
  <c r="U766" i="1"/>
  <c r="F766" i="1" s="1"/>
  <c r="U745" i="1"/>
  <c r="F745" i="1" s="1"/>
  <c r="U734" i="1"/>
  <c r="F734" i="1" s="1"/>
  <c r="U713" i="1"/>
  <c r="F713" i="1" s="1"/>
  <c r="U702" i="1"/>
  <c r="F702" i="1" s="1"/>
  <c r="U667" i="1"/>
  <c r="F667" i="1" s="1"/>
  <c r="U664" i="1"/>
  <c r="F664" i="1" s="1"/>
  <c r="U651" i="1"/>
  <c r="F651" i="1" s="1"/>
  <c r="U629" i="1"/>
  <c r="F629" i="1" s="1"/>
  <c r="U598" i="1"/>
  <c r="F598" i="1" s="1"/>
  <c r="U595" i="1"/>
  <c r="F595" i="1" s="1"/>
  <c r="U589" i="1"/>
  <c r="F589" i="1" s="1"/>
  <c r="U896" i="1"/>
  <c r="F896" i="1" s="1"/>
  <c r="U885" i="1"/>
  <c r="F885" i="1" s="1"/>
  <c r="U816" i="1"/>
  <c r="F816" i="1" s="1"/>
  <c r="U737" i="1"/>
  <c r="F737" i="1" s="1"/>
  <c r="U654" i="1"/>
  <c r="F654" i="1" s="1"/>
  <c r="U462" i="1"/>
  <c r="F462" i="1" s="1"/>
  <c r="U303" i="1"/>
  <c r="F303" i="1" s="1"/>
  <c r="U267" i="1"/>
  <c r="F267" i="1" s="1"/>
  <c r="U258" i="1"/>
  <c r="F258" i="1" s="1"/>
  <c r="U366" i="1"/>
  <c r="F366" i="1" s="1"/>
  <c r="U709" i="1"/>
  <c r="F709" i="1" s="1"/>
  <c r="U317" i="1"/>
  <c r="F317" i="1" s="1"/>
  <c r="U283" i="1"/>
  <c r="F283" i="1" s="1"/>
  <c r="U741" i="1"/>
  <c r="F741" i="1" s="1"/>
  <c r="U293" i="1"/>
  <c r="F293" i="1" s="1"/>
  <c r="U638" i="1"/>
  <c r="F638" i="1" s="1"/>
  <c r="U427" i="1"/>
  <c r="F427" i="1" s="1"/>
  <c r="U324" i="1"/>
  <c r="F324" i="1" s="1"/>
  <c r="U276" i="1"/>
  <c r="F276" i="1" s="1"/>
  <c r="U290" i="1"/>
  <c r="F290" i="1" s="1"/>
  <c r="U607" i="1"/>
  <c r="F607" i="1" s="1"/>
  <c r="U523" i="1"/>
  <c r="F523" i="1" s="1"/>
  <c r="U279" i="1"/>
  <c r="F279" i="1" s="1"/>
  <c r="U292" i="1"/>
  <c r="F292" i="1" s="1"/>
  <c r="U263" i="1"/>
  <c r="F263" i="1" s="1"/>
  <c r="U260" i="1"/>
  <c r="F260" i="1" s="1"/>
  <c r="U430" i="1"/>
  <c r="F430" i="1" s="1"/>
  <c r="U309" i="1"/>
  <c r="F309" i="1" s="1"/>
  <c r="U295" i="1"/>
  <c r="F295" i="1" s="1"/>
  <c r="U269" i="1"/>
  <c r="F269" i="1" s="1"/>
  <c r="U874" i="1"/>
  <c r="F874" i="1" s="1"/>
  <c r="U610" i="1"/>
  <c r="F610" i="1" s="1"/>
  <c r="U526" i="1"/>
  <c r="F526" i="1" s="1"/>
  <c r="U316" i="1"/>
  <c r="F316" i="1" s="1"/>
  <c r="U285" i="1"/>
  <c r="F285" i="1" s="1"/>
  <c r="U282" i="1"/>
  <c r="F282" i="1" s="1"/>
  <c r="U266" i="1"/>
  <c r="F266" i="1" s="1"/>
  <c r="U395" i="1"/>
  <c r="F395" i="1" s="1"/>
  <c r="U491" i="1"/>
  <c r="F491" i="1" s="1"/>
  <c r="U275" i="1"/>
  <c r="F275" i="1" s="1"/>
  <c r="U881" i="1"/>
  <c r="F881" i="1" s="1"/>
  <c r="U613" i="1"/>
  <c r="F613" i="1" s="1"/>
  <c r="U398" i="1"/>
  <c r="F398" i="1" s="1"/>
  <c r="U308" i="1"/>
  <c r="F308" i="1" s="1"/>
  <c r="U301" i="1"/>
  <c r="F301" i="1" s="1"/>
  <c r="U291" i="1"/>
  <c r="F291" i="1" s="1"/>
  <c r="U268" i="1"/>
  <c r="F268" i="1" s="1"/>
  <c r="U259" i="1"/>
  <c r="F259" i="1" s="1"/>
  <c r="U809" i="1"/>
  <c r="F809" i="1" s="1"/>
  <c r="U494" i="1"/>
  <c r="F494" i="1" s="1"/>
  <c r="U284" i="1"/>
  <c r="F284" i="1" s="1"/>
  <c r="U271" i="1"/>
  <c r="F271" i="1" s="1"/>
  <c r="U265" i="1"/>
  <c r="F265" i="1" s="1"/>
  <c r="U332" i="1"/>
  <c r="F332" i="1" s="1"/>
  <c r="U805" i="1"/>
  <c r="F805" i="1" s="1"/>
  <c r="U363" i="1"/>
  <c r="F363" i="1" s="1"/>
  <c r="U340" i="1"/>
  <c r="F340" i="1" s="1"/>
  <c r="U287" i="1"/>
  <c r="F287" i="1" s="1"/>
  <c r="U274" i="1"/>
  <c r="F274" i="1" s="1"/>
  <c r="U635" i="1"/>
  <c r="F635" i="1" s="1"/>
  <c r="U261" i="1"/>
  <c r="F261" i="1" s="1"/>
  <c r="U773" i="1"/>
  <c r="F773" i="1" s="1"/>
  <c r="U459" i="1"/>
  <c r="F459" i="1" s="1"/>
  <c r="U325" i="1"/>
  <c r="F325" i="1" s="1"/>
  <c r="U277" i="1"/>
  <c r="F277" i="1" s="1"/>
  <c r="U769" i="1"/>
  <c r="F769" i="1" s="1"/>
  <c r="U300" i="1"/>
  <c r="F300" i="1" s="1"/>
  <c r="A8" i="12"/>
  <c r="C7" i="12"/>
  <c r="D7" i="12" s="1"/>
  <c r="A8" i="10"/>
  <c r="C7" i="10"/>
  <c r="D7" i="10" s="1"/>
  <c r="A7" i="9"/>
  <c r="C6" i="9"/>
  <c r="A14" i="7"/>
  <c r="B13" i="7"/>
  <c r="A7" i="11"/>
  <c r="C6" i="11"/>
  <c r="G977" i="1" l="1"/>
  <c r="G943" i="1"/>
  <c r="G982" i="1"/>
  <c r="G949" i="1"/>
  <c r="G127" i="1"/>
  <c r="G981" i="1"/>
  <c r="G991" i="1"/>
  <c r="G956" i="1"/>
  <c r="G996" i="1"/>
  <c r="G953" i="1"/>
  <c r="G941" i="1"/>
  <c r="G79" i="1"/>
  <c r="G108" i="1"/>
  <c r="G157" i="1"/>
  <c r="G140" i="1"/>
  <c r="G993" i="1"/>
  <c r="G99" i="1"/>
  <c r="G935" i="1"/>
  <c r="G103" i="1"/>
  <c r="G123" i="1"/>
  <c r="F3" i="8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G30" i="8" s="1"/>
  <c r="G137" i="1"/>
  <c r="G983" i="1"/>
  <c r="G984" i="1"/>
  <c r="G138" i="1"/>
  <c r="G148" i="1"/>
  <c r="G978" i="1"/>
  <c r="G951" i="1"/>
  <c r="G77" i="1"/>
  <c r="G950" i="1"/>
  <c r="G965" i="1"/>
  <c r="G131" i="1"/>
  <c r="G968" i="1"/>
  <c r="G994" i="1"/>
  <c r="G65" i="1"/>
  <c r="G114" i="1"/>
  <c r="G100" i="1"/>
  <c r="G975" i="1"/>
  <c r="G113" i="1"/>
  <c r="G116" i="1"/>
  <c r="G132" i="1"/>
  <c r="G91" i="1"/>
  <c r="C912" i="1"/>
  <c r="C45" i="7" s="1"/>
  <c r="F912" i="1"/>
  <c r="C906" i="1"/>
  <c r="C38" i="7" s="1"/>
  <c r="F906" i="1"/>
  <c r="F34" i="2"/>
  <c r="G82" i="1"/>
  <c r="G122" i="1"/>
  <c r="G75" i="1"/>
  <c r="G96" i="1"/>
  <c r="C141" i="7"/>
  <c r="G1004" i="1"/>
  <c r="C144" i="7"/>
  <c r="G1007" i="1"/>
  <c r="G999" i="1"/>
  <c r="C916" i="1"/>
  <c r="C49" i="7" s="1"/>
  <c r="F916" i="1"/>
  <c r="C910" i="1"/>
  <c r="C43" i="7" s="1"/>
  <c r="F910" i="1"/>
  <c r="I26" i="2"/>
  <c r="G125" i="1"/>
  <c r="F16" i="2"/>
  <c r="G66" i="1"/>
  <c r="G945" i="1"/>
  <c r="G87" i="1"/>
  <c r="C124" i="7"/>
  <c r="G987" i="1"/>
  <c r="C106" i="7"/>
  <c r="G969" i="1"/>
  <c r="G109" i="1"/>
  <c r="G94" i="1"/>
  <c r="G86" i="1"/>
  <c r="G78" i="1"/>
  <c r="G957" i="1"/>
  <c r="C914" i="1"/>
  <c r="C47" i="7" s="1"/>
  <c r="F914" i="1"/>
  <c r="I32" i="2"/>
  <c r="E7" i="8" s="1"/>
  <c r="G130" i="1"/>
  <c r="G155" i="1"/>
  <c r="G974" i="1"/>
  <c r="C113" i="7"/>
  <c r="G976" i="1"/>
  <c r="G154" i="1"/>
  <c r="G72" i="1"/>
  <c r="G107" i="1"/>
  <c r="G95" i="1"/>
  <c r="G68" i="1"/>
  <c r="C123" i="7"/>
  <c r="G986" i="1"/>
  <c r="C920" i="1"/>
  <c r="C54" i="7" s="1"/>
  <c r="F920" i="1"/>
  <c r="C924" i="1"/>
  <c r="C58" i="7" s="1"/>
  <c r="F924" i="1"/>
  <c r="C918" i="1"/>
  <c r="C52" i="7" s="1"/>
  <c r="F918" i="1"/>
  <c r="I22" i="2"/>
  <c r="G121" i="1"/>
  <c r="I53" i="2"/>
  <c r="E26" i="8" s="1"/>
  <c r="G149" i="1"/>
  <c r="G936" i="1"/>
  <c r="G73" i="1"/>
  <c r="G102" i="1"/>
  <c r="G136" i="1"/>
  <c r="G988" i="1"/>
  <c r="G84" i="1"/>
  <c r="G135" i="1"/>
  <c r="G81" i="1"/>
  <c r="G92" i="1"/>
  <c r="C928" i="1"/>
  <c r="C63" i="7" s="1"/>
  <c r="F928" i="1"/>
  <c r="C922" i="1"/>
  <c r="C56" i="7" s="1"/>
  <c r="F922" i="1"/>
  <c r="F20" i="2"/>
  <c r="G69" i="1"/>
  <c r="G83" i="1"/>
  <c r="G120" i="1"/>
  <c r="G150" i="1"/>
  <c r="G76" i="1"/>
  <c r="C926" i="1"/>
  <c r="C60" i="7" s="1"/>
  <c r="F926" i="1"/>
  <c r="G80" i="1"/>
  <c r="G946" i="1"/>
  <c r="G115" i="1"/>
  <c r="G153" i="1"/>
  <c r="G156" i="1"/>
  <c r="G70" i="1"/>
  <c r="G67" i="1"/>
  <c r="C930" i="1"/>
  <c r="C65" i="7" s="1"/>
  <c r="F930" i="1"/>
  <c r="C907" i="1"/>
  <c r="F907" i="1"/>
  <c r="F42" i="2"/>
  <c r="G89" i="1"/>
  <c r="G133" i="1"/>
  <c r="G152" i="1"/>
  <c r="G933" i="1"/>
  <c r="G940" i="1"/>
  <c r="C97" i="7"/>
  <c r="G960" i="1"/>
  <c r="G145" i="1"/>
  <c r="G141" i="1"/>
  <c r="G106" i="1"/>
  <c r="G158" i="1"/>
  <c r="C75" i="7"/>
  <c r="G939" i="1"/>
  <c r="G142" i="1"/>
  <c r="G955" i="1"/>
  <c r="C911" i="1"/>
  <c r="F911" i="1"/>
  <c r="F25" i="2"/>
  <c r="G74" i="1"/>
  <c r="G966" i="1"/>
  <c r="G119" i="1"/>
  <c r="C127" i="7"/>
  <c r="G990" i="1"/>
  <c r="G963" i="1"/>
  <c r="G992" i="1"/>
  <c r="G1008" i="1"/>
  <c r="G962" i="1"/>
  <c r="G989" i="1"/>
  <c r="C905" i="1"/>
  <c r="C37" i="7" s="1"/>
  <c r="F905" i="1"/>
  <c r="C108" i="7"/>
  <c r="G971" i="1"/>
  <c r="C915" i="1"/>
  <c r="F915" i="1"/>
  <c r="C909" i="1"/>
  <c r="C42" i="7" s="1"/>
  <c r="F909" i="1"/>
  <c r="C919" i="1"/>
  <c r="F919" i="1"/>
  <c r="F12" i="2"/>
  <c r="G62" i="1"/>
  <c r="G1006" i="1"/>
  <c r="G144" i="1"/>
  <c r="G124" i="1"/>
  <c r="G997" i="1"/>
  <c r="G995" i="1"/>
  <c r="G952" i="1"/>
  <c r="G932" i="1"/>
  <c r="G117" i="1"/>
  <c r="G128" i="1"/>
  <c r="G979" i="1"/>
  <c r="C913" i="1"/>
  <c r="C46" i="7" s="1"/>
  <c r="F913" i="1"/>
  <c r="C923" i="1"/>
  <c r="F923" i="1"/>
  <c r="I49" i="2"/>
  <c r="E23" i="8" s="1"/>
  <c r="G146" i="1"/>
  <c r="G961" i="1"/>
  <c r="G90" i="1"/>
  <c r="G1003" i="1"/>
  <c r="G111" i="1"/>
  <c r="G134" i="1"/>
  <c r="G947" i="1"/>
  <c r="G63" i="1"/>
  <c r="C917" i="1"/>
  <c r="C50" i="7" s="1"/>
  <c r="F917" i="1"/>
  <c r="C927" i="1"/>
  <c r="F927" i="1"/>
  <c r="F46" i="2"/>
  <c r="G93" i="1"/>
  <c r="G85" i="1"/>
  <c r="G147" i="1"/>
  <c r="C80" i="7"/>
  <c r="G944" i="1"/>
  <c r="G985" i="1"/>
  <c r="G104" i="1"/>
  <c r="C137" i="7"/>
  <c r="G1000" i="1"/>
  <c r="C117" i="7"/>
  <c r="G980" i="1"/>
  <c r="G126" i="1"/>
  <c r="C921" i="1"/>
  <c r="C55" i="7" s="1"/>
  <c r="F921" i="1"/>
  <c r="G277" i="1"/>
  <c r="G64" i="1"/>
  <c r="G1001" i="1"/>
  <c r="C66" i="7"/>
  <c r="G931" i="1"/>
  <c r="G972" i="1"/>
  <c r="G954" i="1"/>
  <c r="C101" i="7"/>
  <c r="G964" i="1"/>
  <c r="G998" i="1"/>
  <c r="G143" i="1"/>
  <c r="C925" i="1"/>
  <c r="C59" i="7" s="1"/>
  <c r="F925" i="1"/>
  <c r="C904" i="1"/>
  <c r="C36" i="7" s="1"/>
  <c r="F904" i="1"/>
  <c r="C929" i="1"/>
  <c r="C64" i="7" s="1"/>
  <c r="F929" i="1"/>
  <c r="F59" i="2"/>
  <c r="G105" i="1"/>
  <c r="G118" i="1"/>
  <c r="G151" i="1"/>
  <c r="G101" i="1"/>
  <c r="C74" i="7"/>
  <c r="G938" i="1"/>
  <c r="C107" i="7"/>
  <c r="G970" i="1"/>
  <c r="C85" i="7"/>
  <c r="G948" i="1"/>
  <c r="G934" i="1"/>
  <c r="C104" i="7"/>
  <c r="G967" i="1"/>
  <c r="G139" i="1"/>
  <c r="C908" i="1"/>
  <c r="C41" i="7" s="1"/>
  <c r="F908" i="1"/>
  <c r="F11" i="2"/>
  <c r="G61" i="1"/>
  <c r="G129" i="1"/>
  <c r="G97" i="1"/>
  <c r="G112" i="1"/>
  <c r="G98" i="1"/>
  <c r="G110" i="1"/>
  <c r="G942" i="1"/>
  <c r="G959" i="1"/>
  <c r="G1002" i="1"/>
  <c r="G958" i="1"/>
  <c r="G88" i="1"/>
  <c r="G71" i="1"/>
  <c r="A9" i="8"/>
  <c r="C8" i="8"/>
  <c r="G29" i="8"/>
  <c r="C277" i="1"/>
  <c r="F72" i="3" s="1"/>
  <c r="E31" i="12" s="1"/>
  <c r="C763" i="1"/>
  <c r="F13" i="6" s="1"/>
  <c r="C414" i="1"/>
  <c r="C354" i="1"/>
  <c r="C481" i="1"/>
  <c r="I33" i="4" s="1"/>
  <c r="C799" i="1"/>
  <c r="F53" i="6" s="1"/>
  <c r="C873" i="1"/>
  <c r="C803" i="1"/>
  <c r="F57" i="6" s="1"/>
  <c r="C352" i="1"/>
  <c r="C544" i="1"/>
  <c r="C36" i="5" s="1"/>
  <c r="C772" i="1"/>
  <c r="C164" i="1"/>
  <c r="C14" i="3" s="1"/>
  <c r="C159" i="1"/>
  <c r="C9" i="3" s="1"/>
  <c r="C222" i="1"/>
  <c r="F12" i="3" s="1"/>
  <c r="C325" i="1"/>
  <c r="C275" i="1"/>
  <c r="F70" i="3" s="1"/>
  <c r="E29" i="12" s="1"/>
  <c r="C309" i="1"/>
  <c r="I42" i="3" s="1"/>
  <c r="E63" i="12" s="1"/>
  <c r="C638" i="1"/>
  <c r="I8" i="5" s="1"/>
  <c r="C737" i="1"/>
  <c r="C713" i="1"/>
  <c r="C24" i="6" s="1"/>
  <c r="C346" i="1"/>
  <c r="C16" i="4" s="1"/>
  <c r="C474" i="1"/>
  <c r="I25" i="4" s="1"/>
  <c r="C648" i="1"/>
  <c r="I19" i="5" s="1"/>
  <c r="C515" i="1"/>
  <c r="C795" i="1"/>
  <c r="F48" i="6" s="1"/>
  <c r="C390" i="1"/>
  <c r="C864" i="1"/>
  <c r="I58" i="6" s="1"/>
  <c r="C367" i="1"/>
  <c r="C495" i="1"/>
  <c r="C778" i="1"/>
  <c r="C627" i="1"/>
  <c r="C272" i="1"/>
  <c r="F67" i="3" s="1"/>
  <c r="E26" i="12" s="1"/>
  <c r="C446" i="1"/>
  <c r="C757" i="1"/>
  <c r="C72" i="6" s="1"/>
  <c r="C858" i="1"/>
  <c r="I52" i="6" s="1"/>
  <c r="C394" i="1"/>
  <c r="C522" i="1"/>
  <c r="C435" i="1"/>
  <c r="F48" i="4" s="1"/>
  <c r="C779" i="1"/>
  <c r="F31" i="6" s="1"/>
  <c r="C374" i="1"/>
  <c r="C47" i="4" s="1"/>
  <c r="C797" i="1"/>
  <c r="F50" i="6" s="1"/>
  <c r="C877" i="1"/>
  <c r="I72" i="6" s="1"/>
  <c r="C357" i="1"/>
  <c r="C28" i="4" s="1"/>
  <c r="C485" i="1"/>
  <c r="I37" i="4" s="1"/>
  <c r="C670" i="1"/>
  <c r="I43" i="5" s="1"/>
  <c r="C846" i="1"/>
  <c r="I38" i="6" s="1"/>
  <c r="C840" i="1"/>
  <c r="I32" i="6" s="1"/>
  <c r="C393" i="1"/>
  <c r="C68" i="4" s="1"/>
  <c r="C489" i="1"/>
  <c r="C585" i="1"/>
  <c r="C691" i="1"/>
  <c r="I66" i="5" s="1"/>
  <c r="C850" i="1"/>
  <c r="I43" i="6" s="1"/>
  <c r="C815" i="1"/>
  <c r="F70" i="6" s="1"/>
  <c r="C396" i="1"/>
  <c r="C71" i="4" s="1"/>
  <c r="C492" i="1"/>
  <c r="I45" i="4" s="1"/>
  <c r="C588" i="1"/>
  <c r="F19" i="5" s="1"/>
  <c r="C748" i="1"/>
  <c r="C63" i="6" s="1"/>
  <c r="C889" i="1"/>
  <c r="C20" i="7" s="1"/>
  <c r="C758" i="1"/>
  <c r="F8" i="6" s="1"/>
  <c r="C683" i="1"/>
  <c r="I57" i="5" s="1"/>
  <c r="C819" i="1"/>
  <c r="I9" i="6" s="1"/>
  <c r="C759" i="1"/>
  <c r="F9" i="6" s="1"/>
  <c r="C360" i="1"/>
  <c r="C456" i="1"/>
  <c r="F71" i="4" s="1"/>
  <c r="C552" i="1"/>
  <c r="C45" i="5" s="1"/>
  <c r="C672" i="1"/>
  <c r="C788" i="1"/>
  <c r="F41" i="6" s="1"/>
  <c r="C167" i="1"/>
  <c r="C17" i="3" s="1"/>
  <c r="C229" i="1"/>
  <c r="F20" i="3" s="1"/>
  <c r="C185" i="1"/>
  <c r="C37" i="3" s="1"/>
  <c r="C171" i="1"/>
  <c r="C22" i="3" s="1"/>
  <c r="C245" i="1"/>
  <c r="F37" i="3" s="1"/>
  <c r="E23" i="10" s="1"/>
  <c r="C192" i="1"/>
  <c r="C45" i="3" s="1"/>
  <c r="E9" i="9" s="1"/>
  <c r="C219" i="1"/>
  <c r="F9" i="3" s="1"/>
  <c r="C230" i="1"/>
  <c r="F21" i="3" s="1"/>
  <c r="C471" i="1"/>
  <c r="I22" i="4" s="1"/>
  <c r="C800" i="1"/>
  <c r="F54" i="6" s="1"/>
  <c r="C448" i="1"/>
  <c r="F63" i="4" s="1"/>
  <c r="C271" i="1"/>
  <c r="F66" i="3" s="1"/>
  <c r="E25" i="12" s="1"/>
  <c r="C459" i="1"/>
  <c r="C284" i="1"/>
  <c r="I14" i="3" s="1"/>
  <c r="E38" i="12" s="1"/>
  <c r="C491" i="1"/>
  <c r="I44" i="4" s="1"/>
  <c r="C430" i="1"/>
  <c r="F43" i="4" s="1"/>
  <c r="C293" i="1"/>
  <c r="I24" i="3" s="1"/>
  <c r="E47" i="12" s="1"/>
  <c r="C816" i="1"/>
  <c r="F71" i="6" s="1"/>
  <c r="C734" i="1"/>
  <c r="C349" i="1"/>
  <c r="C20" i="4" s="1"/>
  <c r="C477" i="1"/>
  <c r="C661" i="1"/>
  <c r="I33" i="5" s="1"/>
  <c r="C550" i="1"/>
  <c r="C813" i="1"/>
  <c r="F68" i="6" s="1"/>
  <c r="C422" i="1"/>
  <c r="F34" i="4" s="1"/>
  <c r="C875" i="1"/>
  <c r="I70" i="6" s="1"/>
  <c r="C370" i="1"/>
  <c r="C498" i="1"/>
  <c r="C821" i="1"/>
  <c r="I11" i="6" s="1"/>
  <c r="C630" i="1"/>
  <c r="F65" i="5" s="1"/>
  <c r="C280" i="1"/>
  <c r="C478" i="1"/>
  <c r="I30" i="4" s="1"/>
  <c r="C789" i="1"/>
  <c r="C865" i="1"/>
  <c r="C397" i="1"/>
  <c r="C72" i="4" s="1"/>
  <c r="C525" i="1"/>
  <c r="C15" i="5" s="1"/>
  <c r="C467" i="1"/>
  <c r="I17" i="4" s="1"/>
  <c r="C262" i="1"/>
  <c r="F56" i="3" s="1"/>
  <c r="C406" i="1"/>
  <c r="F16" i="4" s="1"/>
  <c r="C826" i="1"/>
  <c r="I16" i="6" s="1"/>
  <c r="C273" i="1"/>
  <c r="F68" i="3" s="1"/>
  <c r="E27" i="12" s="1"/>
  <c r="C383" i="1"/>
  <c r="C57" i="4" s="1"/>
  <c r="C511" i="1"/>
  <c r="I66" i="4" s="1"/>
  <c r="C684" i="1"/>
  <c r="C862" i="1"/>
  <c r="C856" i="1"/>
  <c r="I49" i="6" s="1"/>
  <c r="C401" i="1"/>
  <c r="F11" i="4" s="1"/>
  <c r="C497" i="1"/>
  <c r="I50" i="4" s="1"/>
  <c r="C593" i="1"/>
  <c r="F24" i="5" s="1"/>
  <c r="C694" i="1"/>
  <c r="I69" i="5" s="1"/>
  <c r="C866" i="1"/>
  <c r="C831" i="1"/>
  <c r="I22" i="6" s="1"/>
  <c r="C404" i="1"/>
  <c r="F14" i="4" s="1"/>
  <c r="C500" i="1"/>
  <c r="I54" i="4" s="1"/>
  <c r="C596" i="1"/>
  <c r="F27" i="5" s="1"/>
  <c r="C764" i="1"/>
  <c r="C615" i="1"/>
  <c r="F48" i="5" s="1"/>
  <c r="C774" i="1"/>
  <c r="F25" i="6" s="1"/>
  <c r="C686" i="1"/>
  <c r="I60" i="5" s="1"/>
  <c r="C835" i="1"/>
  <c r="I26" i="6" s="1"/>
  <c r="C775" i="1"/>
  <c r="F26" i="6" s="1"/>
  <c r="C368" i="1"/>
  <c r="C41" i="4" s="1"/>
  <c r="C464" i="1"/>
  <c r="I14" i="4" s="1"/>
  <c r="C560" i="1"/>
  <c r="C54" i="5" s="1"/>
  <c r="C675" i="1"/>
  <c r="I48" i="5" s="1"/>
  <c r="C804" i="1"/>
  <c r="F58" i="6" s="1"/>
  <c r="C178" i="1"/>
  <c r="C170" i="1"/>
  <c r="C21" i="3" s="1"/>
  <c r="C232" i="1"/>
  <c r="F23" i="3" s="1"/>
  <c r="C162" i="1"/>
  <c r="C12" i="3" s="1"/>
  <c r="C212" i="1"/>
  <c r="C67" i="3" s="1"/>
  <c r="C248" i="1"/>
  <c r="F41" i="3" s="1"/>
  <c r="E26" i="10" s="1"/>
  <c r="C195" i="1"/>
  <c r="C48" i="3" s="1"/>
  <c r="E12" i="9" s="1"/>
  <c r="C225" i="1"/>
  <c r="F15" i="3" s="1"/>
  <c r="C238" i="1"/>
  <c r="F30" i="3" s="1"/>
  <c r="C702" i="1"/>
  <c r="C264" i="1"/>
  <c r="F58" i="3" s="1"/>
  <c r="C765" i="1"/>
  <c r="C385" i="1"/>
  <c r="C59" i="4" s="1"/>
  <c r="C223" i="1"/>
  <c r="F13" i="3" s="1"/>
  <c r="C395" i="1"/>
  <c r="C70" i="4" s="1"/>
  <c r="C692" i="1"/>
  <c r="C559" i="1"/>
  <c r="C842" i="1"/>
  <c r="C454" i="1"/>
  <c r="F69" i="4" s="1"/>
  <c r="C605" i="1"/>
  <c r="F37" i="5" s="1"/>
  <c r="C373" i="1"/>
  <c r="C46" i="4" s="1"/>
  <c r="C501" i="1"/>
  <c r="I55" i="4" s="1"/>
  <c r="C347" i="1"/>
  <c r="C649" i="1"/>
  <c r="I20" i="5" s="1"/>
  <c r="C288" i="1"/>
  <c r="I19" i="3" s="1"/>
  <c r="E42" i="12" s="1"/>
  <c r="C510" i="1"/>
  <c r="C843" i="1"/>
  <c r="I35" i="6" s="1"/>
  <c r="C299" i="1"/>
  <c r="I31" i="3" s="1"/>
  <c r="E53" i="12" s="1"/>
  <c r="C423" i="1"/>
  <c r="F35" i="4" s="1"/>
  <c r="C637" i="1"/>
  <c r="F72" i="5" s="1"/>
  <c r="C499" i="1"/>
  <c r="I53" i="4" s="1"/>
  <c r="C270" i="1"/>
  <c r="F65" i="3" s="1"/>
  <c r="E24" i="12" s="1"/>
  <c r="C438" i="1"/>
  <c r="F52" i="4" s="1"/>
  <c r="C833" i="1"/>
  <c r="I24" i="6" s="1"/>
  <c r="C281" i="1"/>
  <c r="I11" i="3" s="1"/>
  <c r="E35" i="12" s="1"/>
  <c r="C386" i="1"/>
  <c r="C514" i="1"/>
  <c r="C730" i="1"/>
  <c r="C43" i="6" s="1"/>
  <c r="C878" i="1"/>
  <c r="C8" i="7" s="1"/>
  <c r="C872" i="1"/>
  <c r="C409" i="1"/>
  <c r="F20" i="4" s="1"/>
  <c r="C505" i="1"/>
  <c r="C601" i="1"/>
  <c r="F33" i="5" s="1"/>
  <c r="C697" i="1"/>
  <c r="C882" i="1"/>
  <c r="C12" i="7" s="1"/>
  <c r="C847" i="1"/>
  <c r="I39" i="6" s="1"/>
  <c r="C412" i="1"/>
  <c r="C508" i="1"/>
  <c r="I63" i="4" s="1"/>
  <c r="C604" i="1"/>
  <c r="C780" i="1"/>
  <c r="F32" i="6" s="1"/>
  <c r="C623" i="1"/>
  <c r="F57" i="5" s="1"/>
  <c r="C790" i="1"/>
  <c r="F43" i="6" s="1"/>
  <c r="C689" i="1"/>
  <c r="I64" i="5" s="1"/>
  <c r="C851" i="1"/>
  <c r="I44" i="6" s="1"/>
  <c r="C791" i="1"/>
  <c r="F44" i="6" s="1"/>
  <c r="C376" i="1"/>
  <c r="C49" i="4" s="1"/>
  <c r="C472" i="1"/>
  <c r="C568" i="1"/>
  <c r="C678" i="1"/>
  <c r="I52" i="5" s="1"/>
  <c r="C820" i="1"/>
  <c r="I10" i="6" s="1"/>
  <c r="C184" i="1"/>
  <c r="C36" i="3" s="1"/>
  <c r="C196" i="1"/>
  <c r="C49" i="3" s="1"/>
  <c r="E13" i="9" s="1"/>
  <c r="C235" i="1"/>
  <c r="F26" i="3" s="1"/>
  <c r="C188" i="1"/>
  <c r="C41" i="3" s="1"/>
  <c r="E5" i="9" s="1"/>
  <c r="C215" i="1"/>
  <c r="C70" i="3" s="1"/>
  <c r="C251" i="1"/>
  <c r="F44" i="3" s="1"/>
  <c r="C201" i="1"/>
  <c r="C55" i="3" s="1"/>
  <c r="C234" i="1"/>
  <c r="F25" i="3" s="1"/>
  <c r="C246" i="1"/>
  <c r="F38" i="3" s="1"/>
  <c r="E24" i="10" s="1"/>
  <c r="C654" i="1"/>
  <c r="I25" i="5" s="1"/>
  <c r="C469" i="1"/>
  <c r="I20" i="4" s="1"/>
  <c r="C391" i="1"/>
  <c r="C66" i="4" s="1"/>
  <c r="C482" i="1"/>
  <c r="I34" i="4" s="1"/>
  <c r="C388" i="1"/>
  <c r="C63" i="4" s="1"/>
  <c r="C216" i="1"/>
  <c r="C71" i="3" s="1"/>
  <c r="C503" i="1"/>
  <c r="I57" i="4" s="1"/>
  <c r="C266" i="1"/>
  <c r="F60" i="3" s="1"/>
  <c r="E20" i="12" s="1"/>
  <c r="C263" i="1"/>
  <c r="F57" i="3" s="1"/>
  <c r="C283" i="1"/>
  <c r="I13" i="3" s="1"/>
  <c r="E37" i="12" s="1"/>
  <c r="C896" i="1"/>
  <c r="C27" i="7" s="1"/>
  <c r="C766" i="1"/>
  <c r="F16" i="6" s="1"/>
  <c r="C378" i="1"/>
  <c r="C506" i="1"/>
  <c r="I60" i="4" s="1"/>
  <c r="C706" i="1"/>
  <c r="C16" i="6" s="1"/>
  <c r="C562" i="1"/>
  <c r="C849" i="1"/>
  <c r="C486" i="1"/>
  <c r="C611" i="1"/>
  <c r="F44" i="5" s="1"/>
  <c r="C399" i="1"/>
  <c r="F9" i="4" s="1"/>
  <c r="C527" i="1"/>
  <c r="C17" i="5" s="1"/>
  <c r="C379" i="1"/>
  <c r="C53" i="4" s="1"/>
  <c r="C679" i="1"/>
  <c r="I53" i="5" s="1"/>
  <c r="C296" i="1"/>
  <c r="I27" i="3" s="1"/>
  <c r="E50" i="12" s="1"/>
  <c r="C542" i="1"/>
  <c r="C566" i="1"/>
  <c r="C60" i="5" s="1"/>
  <c r="C307" i="1"/>
  <c r="I39" i="3" s="1"/>
  <c r="E61" i="12" s="1"/>
  <c r="C426" i="1"/>
  <c r="C736" i="1"/>
  <c r="C49" i="6" s="1"/>
  <c r="C531" i="1"/>
  <c r="C278" i="1"/>
  <c r="I8" i="3" s="1"/>
  <c r="E32" i="12" s="1"/>
  <c r="C470" i="1"/>
  <c r="I21" i="4" s="1"/>
  <c r="C543" i="1"/>
  <c r="C35" i="5" s="1"/>
  <c r="C289" i="1"/>
  <c r="I20" i="3" s="1"/>
  <c r="E43" i="12" s="1"/>
  <c r="C389" i="1"/>
  <c r="C64" i="4" s="1"/>
  <c r="C517" i="1"/>
  <c r="I72" i="4" s="1"/>
  <c r="C762" i="1"/>
  <c r="F12" i="6" s="1"/>
  <c r="C894" i="1"/>
  <c r="C25" i="7" s="1"/>
  <c r="C888" i="1"/>
  <c r="C19" i="7" s="1"/>
  <c r="C417" i="1"/>
  <c r="F28" i="4" s="1"/>
  <c r="C513" i="1"/>
  <c r="I68" i="4" s="1"/>
  <c r="C609" i="1"/>
  <c r="F42" i="5" s="1"/>
  <c r="C703" i="1"/>
  <c r="C13" i="6" s="1"/>
  <c r="C898" i="1"/>
  <c r="C30" i="7" s="1"/>
  <c r="C863" i="1"/>
  <c r="I57" i="6" s="1"/>
  <c r="C420" i="1"/>
  <c r="F32" i="4" s="1"/>
  <c r="C516" i="1"/>
  <c r="I71" i="4" s="1"/>
  <c r="C612" i="1"/>
  <c r="F45" i="5" s="1"/>
  <c r="C796" i="1"/>
  <c r="F49" i="6" s="1"/>
  <c r="C631" i="1"/>
  <c r="F66" i="5" s="1"/>
  <c r="C806" i="1"/>
  <c r="C695" i="1"/>
  <c r="I70" i="5" s="1"/>
  <c r="C867" i="1"/>
  <c r="I61" i="6" s="1"/>
  <c r="C807" i="1"/>
  <c r="F61" i="6" s="1"/>
  <c r="C384" i="1"/>
  <c r="C58" i="4" s="1"/>
  <c r="C480" i="1"/>
  <c r="I32" i="4" s="1"/>
  <c r="C576" i="1"/>
  <c r="C71" i="5" s="1"/>
  <c r="C681" i="1"/>
  <c r="I55" i="5" s="1"/>
  <c r="C836" i="1"/>
  <c r="C187" i="1"/>
  <c r="C39" i="3" s="1"/>
  <c r="E4" i="9" s="1"/>
  <c r="C199" i="1"/>
  <c r="C53" i="3" s="1"/>
  <c r="E16" i="9" s="1"/>
  <c r="C241" i="1"/>
  <c r="F33" i="3" s="1"/>
  <c r="C191" i="1"/>
  <c r="C44" i="3" s="1"/>
  <c r="E8" i="9" s="1"/>
  <c r="C221" i="1"/>
  <c r="C180" i="1"/>
  <c r="C32" i="3" s="1"/>
  <c r="C210" i="1"/>
  <c r="C256" i="1"/>
  <c r="F49" i="3" s="1"/>
  <c r="C254" i="1"/>
  <c r="F47" i="3" s="1"/>
  <c r="C295" i="1"/>
  <c r="I26" i="3" s="1"/>
  <c r="E49" i="12" s="1"/>
  <c r="C853" i="1"/>
  <c r="C403" i="1"/>
  <c r="C577" i="1"/>
  <c r="C72" i="5" s="1"/>
  <c r="C494" i="1"/>
  <c r="I47" i="4" s="1"/>
  <c r="C635" i="1"/>
  <c r="F70" i="5" s="1"/>
  <c r="C292" i="1"/>
  <c r="C317" i="1"/>
  <c r="I50" i="3" s="1"/>
  <c r="C589" i="1"/>
  <c r="F20" i="5" s="1"/>
  <c r="C777" i="1"/>
  <c r="F28" i="6" s="1"/>
  <c r="C381" i="1"/>
  <c r="C55" i="4" s="1"/>
  <c r="C509" i="1"/>
  <c r="I64" i="4" s="1"/>
  <c r="C720" i="1"/>
  <c r="C32" i="6" s="1"/>
  <c r="C565" i="1"/>
  <c r="C59" i="5" s="1"/>
  <c r="C893" i="1"/>
  <c r="C24" i="7" s="1"/>
  <c r="C518" i="1"/>
  <c r="C614" i="1"/>
  <c r="F47" i="5" s="1"/>
  <c r="C402" i="1"/>
  <c r="F12" i="4" s="1"/>
  <c r="C530" i="1"/>
  <c r="C411" i="1"/>
  <c r="F22" i="4" s="1"/>
  <c r="C693" i="1"/>
  <c r="I68" i="5" s="1"/>
  <c r="C304" i="1"/>
  <c r="C551" i="1"/>
  <c r="C44" i="5" s="1"/>
  <c r="C618" i="1"/>
  <c r="C315" i="1"/>
  <c r="I48" i="3" s="1"/>
  <c r="C429" i="1"/>
  <c r="F42" i="4" s="1"/>
  <c r="C768" i="1"/>
  <c r="C597" i="1"/>
  <c r="C286" i="1"/>
  <c r="I16" i="3" s="1"/>
  <c r="E40" i="12" s="1"/>
  <c r="C502" i="1"/>
  <c r="C546" i="1"/>
  <c r="C297" i="1"/>
  <c r="I28" i="3" s="1"/>
  <c r="E51" i="12" s="1"/>
  <c r="C415" i="1"/>
  <c r="F26" i="4" s="1"/>
  <c r="C558" i="1"/>
  <c r="C52" i="5" s="1"/>
  <c r="C794" i="1"/>
  <c r="F47" i="6" s="1"/>
  <c r="C712" i="1"/>
  <c r="C23" i="6" s="1"/>
  <c r="C425" i="1"/>
  <c r="F37" i="4" s="1"/>
  <c r="C521" i="1"/>
  <c r="C617" i="1"/>
  <c r="F50" i="5" s="1"/>
  <c r="C722" i="1"/>
  <c r="C34" i="6" s="1"/>
  <c r="C653" i="1"/>
  <c r="I24" i="5" s="1"/>
  <c r="C879" i="1"/>
  <c r="C428" i="1"/>
  <c r="F41" i="4" s="1"/>
  <c r="C524" i="1"/>
  <c r="C14" i="5" s="1"/>
  <c r="C620" i="1"/>
  <c r="F54" i="5" s="1"/>
  <c r="C812" i="1"/>
  <c r="F67" i="6" s="1"/>
  <c r="C645" i="1"/>
  <c r="C822" i="1"/>
  <c r="I12" i="6" s="1"/>
  <c r="C698" i="1"/>
  <c r="C8" i="6" s="1"/>
  <c r="C883" i="1"/>
  <c r="C823" i="1"/>
  <c r="I13" i="6" s="1"/>
  <c r="C392" i="1"/>
  <c r="C67" i="4" s="1"/>
  <c r="C488" i="1"/>
  <c r="I41" i="4" s="1"/>
  <c r="C584" i="1"/>
  <c r="F14" i="5" s="1"/>
  <c r="C687" i="1"/>
  <c r="I61" i="5" s="1"/>
  <c r="C852" i="1"/>
  <c r="I45" i="6" s="1"/>
  <c r="C175" i="1"/>
  <c r="C26" i="3" s="1"/>
  <c r="C205" i="1"/>
  <c r="C250" i="1"/>
  <c r="F43" i="3" s="1"/>
  <c r="C194" i="1"/>
  <c r="C224" i="1"/>
  <c r="F14" i="3" s="1"/>
  <c r="C183" i="1"/>
  <c r="C35" i="3" s="1"/>
  <c r="C172" i="1"/>
  <c r="C23" i="3" s="1"/>
  <c r="C166" i="1"/>
  <c r="C16" i="3" s="1"/>
  <c r="C881" i="1"/>
  <c r="C11" i="7" s="1"/>
  <c r="C341" i="1"/>
  <c r="C342" i="1"/>
  <c r="C12" i="4" s="1"/>
  <c r="C824" i="1"/>
  <c r="I14" i="6" s="1"/>
  <c r="C688" i="1"/>
  <c r="C732" i="1"/>
  <c r="C45" i="6" s="1"/>
  <c r="C680" i="1"/>
  <c r="I54" i="5" s="1"/>
  <c r="C743" i="1"/>
  <c r="C57" i="6" s="1"/>
  <c r="C745" i="1"/>
  <c r="C259" i="1"/>
  <c r="F53" i="3" s="1"/>
  <c r="C274" i="1"/>
  <c r="F69" i="3" s="1"/>
  <c r="E28" i="12" s="1"/>
  <c r="C268" i="1"/>
  <c r="F63" i="3" s="1"/>
  <c r="E22" i="12" s="1"/>
  <c r="C285" i="1"/>
  <c r="I15" i="3" s="1"/>
  <c r="E39" i="12" s="1"/>
  <c r="C279" i="1"/>
  <c r="I9" i="3" s="1"/>
  <c r="E33" i="12" s="1"/>
  <c r="C709" i="1"/>
  <c r="C20" i="6" s="1"/>
  <c r="C595" i="1"/>
  <c r="F26" i="5" s="1"/>
  <c r="C827" i="1"/>
  <c r="I17" i="6" s="1"/>
  <c r="C407" i="1"/>
  <c r="F17" i="4" s="1"/>
  <c r="C535" i="1"/>
  <c r="C26" i="5" s="1"/>
  <c r="C752" i="1"/>
  <c r="C67" i="6" s="1"/>
  <c r="C571" i="1"/>
  <c r="C66" i="5" s="1"/>
  <c r="C298" i="1"/>
  <c r="I30" i="3" s="1"/>
  <c r="E52" i="12" s="1"/>
  <c r="C639" i="1"/>
  <c r="I9" i="5" s="1"/>
  <c r="C696" i="1"/>
  <c r="C405" i="1"/>
  <c r="F15" i="4" s="1"/>
  <c r="C533" i="1"/>
  <c r="C24" i="5" s="1"/>
  <c r="C443" i="1"/>
  <c r="C721" i="1"/>
  <c r="C312" i="1"/>
  <c r="I45" i="3" s="1"/>
  <c r="C554" i="1"/>
  <c r="C718" i="1"/>
  <c r="C30" i="6" s="1"/>
  <c r="C323" i="1"/>
  <c r="I57" i="3" s="1"/>
  <c r="C455" i="1"/>
  <c r="F70" i="4" s="1"/>
  <c r="C811" i="1"/>
  <c r="F66" i="6" s="1"/>
  <c r="C603" i="1"/>
  <c r="F35" i="5" s="1"/>
  <c r="C294" i="1"/>
  <c r="I25" i="3" s="1"/>
  <c r="E48" i="12" s="1"/>
  <c r="C534" i="1"/>
  <c r="C549" i="1"/>
  <c r="C42" i="5" s="1"/>
  <c r="C305" i="1"/>
  <c r="I37" i="3" s="1"/>
  <c r="E59" i="12" s="1"/>
  <c r="C418" i="1"/>
  <c r="C567" i="1"/>
  <c r="C61" i="5" s="1"/>
  <c r="C801" i="1"/>
  <c r="C728" i="1"/>
  <c r="C41" i="6" s="1"/>
  <c r="C901" i="1"/>
  <c r="C33" i="7" s="1"/>
  <c r="C433" i="1"/>
  <c r="F46" i="4" s="1"/>
  <c r="C529" i="1"/>
  <c r="C20" i="5" s="1"/>
  <c r="C625" i="1"/>
  <c r="F59" i="5" s="1"/>
  <c r="C738" i="1"/>
  <c r="C700" i="1"/>
  <c r="C10" i="6" s="1"/>
  <c r="C895" i="1"/>
  <c r="C436" i="1"/>
  <c r="F49" i="4" s="1"/>
  <c r="C532" i="1"/>
  <c r="C23" i="5" s="1"/>
  <c r="C628" i="1"/>
  <c r="C828" i="1"/>
  <c r="C668" i="1"/>
  <c r="I41" i="5" s="1"/>
  <c r="C838" i="1"/>
  <c r="I30" i="6" s="1"/>
  <c r="C704" i="1"/>
  <c r="C14" i="6" s="1"/>
  <c r="C899" i="1"/>
  <c r="C839" i="1"/>
  <c r="I31" i="6" s="1"/>
  <c r="C400" i="1"/>
  <c r="F10" i="4" s="1"/>
  <c r="C496" i="1"/>
  <c r="I49" i="4" s="1"/>
  <c r="C592" i="1"/>
  <c r="F23" i="5" s="1"/>
  <c r="C690" i="1"/>
  <c r="I65" i="5" s="1"/>
  <c r="C868" i="1"/>
  <c r="I63" i="6" s="1"/>
  <c r="C231" i="1"/>
  <c r="F22" i="3" s="1"/>
  <c r="C208" i="1"/>
  <c r="C63" i="3" s="1"/>
  <c r="C176" i="1"/>
  <c r="C27" i="3" s="1"/>
  <c r="C165" i="1"/>
  <c r="C227" i="1"/>
  <c r="F17" i="3" s="1"/>
  <c r="C186" i="1"/>
  <c r="C38" i="3" s="1"/>
  <c r="E3" i="9" s="1"/>
  <c r="C228" i="1"/>
  <c r="F19" i="3" s="1"/>
  <c r="C174" i="1"/>
  <c r="C25" i="3" s="1"/>
  <c r="C483" i="1"/>
  <c r="I35" i="4" s="1"/>
  <c r="C837" i="1"/>
  <c r="C239" i="1"/>
  <c r="F31" i="3" s="1"/>
  <c r="C885" i="1"/>
  <c r="C15" i="7" s="1"/>
  <c r="C316" i="1"/>
  <c r="C366" i="1"/>
  <c r="C598" i="1"/>
  <c r="F30" i="5" s="1"/>
  <c r="C845" i="1"/>
  <c r="C410" i="1"/>
  <c r="C538" i="1"/>
  <c r="C784" i="1"/>
  <c r="F36" i="6" s="1"/>
  <c r="C574" i="1"/>
  <c r="C306" i="1"/>
  <c r="I38" i="3" s="1"/>
  <c r="E60" i="12" s="1"/>
  <c r="C655" i="1"/>
  <c r="I26" i="5" s="1"/>
  <c r="C810" i="1"/>
  <c r="F65" i="6" s="1"/>
  <c r="C431" i="1"/>
  <c r="F44" i="4" s="1"/>
  <c r="C599" i="1"/>
  <c r="F31" i="5" s="1"/>
  <c r="C475" i="1"/>
  <c r="I26" i="4" s="1"/>
  <c r="C753" i="1"/>
  <c r="C68" i="6" s="1"/>
  <c r="C320" i="1"/>
  <c r="C557" i="1"/>
  <c r="C50" i="5" s="1"/>
  <c r="C729" i="1"/>
  <c r="C331" i="1"/>
  <c r="I66" i="3" s="1"/>
  <c r="C458" i="1"/>
  <c r="C829" i="1"/>
  <c r="C606" i="1"/>
  <c r="F38" i="5" s="1"/>
  <c r="C302" i="1"/>
  <c r="I34" i="3" s="1"/>
  <c r="E56" i="12" s="1"/>
  <c r="C591" i="1"/>
  <c r="F22" i="5" s="1"/>
  <c r="C555" i="1"/>
  <c r="C48" i="5" s="1"/>
  <c r="C313" i="1"/>
  <c r="I46" i="3" s="1"/>
  <c r="C421" i="1"/>
  <c r="F33" i="4" s="1"/>
  <c r="C570" i="1"/>
  <c r="C65" i="5" s="1"/>
  <c r="C841" i="1"/>
  <c r="I33" i="6" s="1"/>
  <c r="C744" i="1"/>
  <c r="C345" i="1"/>
  <c r="C15" i="4" s="1"/>
  <c r="C441" i="1"/>
  <c r="F55" i="4" s="1"/>
  <c r="C537" i="1"/>
  <c r="C28" i="5" s="1"/>
  <c r="C633" i="1"/>
  <c r="F68" i="5" s="1"/>
  <c r="C754" i="1"/>
  <c r="C69" i="6" s="1"/>
  <c r="C719" i="1"/>
  <c r="C31" i="6" s="1"/>
  <c r="C348" i="1"/>
  <c r="C19" i="4" s="1"/>
  <c r="C444" i="1"/>
  <c r="F58" i="4" s="1"/>
  <c r="C540" i="1"/>
  <c r="C636" i="1"/>
  <c r="F71" i="5" s="1"/>
  <c r="C844" i="1"/>
  <c r="I36" i="6" s="1"/>
  <c r="C671" i="1"/>
  <c r="I44" i="5" s="1"/>
  <c r="C854" i="1"/>
  <c r="I47" i="6" s="1"/>
  <c r="C723" i="1"/>
  <c r="C35" i="6" s="1"/>
  <c r="C640" i="1"/>
  <c r="I10" i="5" s="1"/>
  <c r="C855" i="1"/>
  <c r="I48" i="6" s="1"/>
  <c r="C408" i="1"/>
  <c r="F19" i="4" s="1"/>
  <c r="C504" i="1"/>
  <c r="I58" i="4" s="1"/>
  <c r="C600" i="1"/>
  <c r="F32" i="5" s="1"/>
  <c r="C705" i="1"/>
  <c r="C15" i="6" s="1"/>
  <c r="C884" i="1"/>
  <c r="C14" i="7" s="1"/>
  <c r="C161" i="1"/>
  <c r="C11" i="3" s="1"/>
  <c r="C211" i="1"/>
  <c r="C66" i="3" s="1"/>
  <c r="C179" i="1"/>
  <c r="C31" i="3" s="1"/>
  <c r="C197" i="1"/>
  <c r="C50" i="3" s="1"/>
  <c r="E14" i="9" s="1"/>
  <c r="C233" i="1"/>
  <c r="F24" i="3" s="1"/>
  <c r="C240" i="1"/>
  <c r="F32" i="3" s="1"/>
  <c r="C237" i="1"/>
  <c r="F28" i="3" s="1"/>
  <c r="C182" i="1"/>
  <c r="C34" i="3" s="1"/>
  <c r="C427" i="1"/>
  <c r="F39" i="4" s="1"/>
  <c r="C746" i="1"/>
  <c r="C60" i="6" s="1"/>
  <c r="C747" i="1"/>
  <c r="C61" i="6" s="1"/>
  <c r="C484" i="1"/>
  <c r="I36" i="4" s="1"/>
  <c r="C168" i="1"/>
  <c r="C19" i="3" s="1"/>
  <c r="C741" i="1"/>
  <c r="C55" i="6" s="1"/>
  <c r="C261" i="1"/>
  <c r="F55" i="3" s="1"/>
  <c r="C287" i="1"/>
  <c r="I17" i="3" s="1"/>
  <c r="E41" i="12" s="1"/>
  <c r="C340" i="1"/>
  <c r="C10" i="4" s="1"/>
  <c r="C526" i="1"/>
  <c r="C16" i="5" s="1"/>
  <c r="C607" i="1"/>
  <c r="F39" i="5" s="1"/>
  <c r="C258" i="1"/>
  <c r="F52" i="3" s="1"/>
  <c r="C629" i="1"/>
  <c r="F64" i="5" s="1"/>
  <c r="C311" i="1"/>
  <c r="I44" i="3" s="1"/>
  <c r="C413" i="1"/>
  <c r="F24" i="4" s="1"/>
  <c r="C541" i="1"/>
  <c r="C355" i="1"/>
  <c r="C26" i="4" s="1"/>
  <c r="C642" i="1"/>
  <c r="I12" i="5" s="1"/>
  <c r="C314" i="1"/>
  <c r="C682" i="1"/>
  <c r="I56" i="5" s="1"/>
  <c r="C817" i="1"/>
  <c r="F72" i="6" s="1"/>
  <c r="C434" i="1"/>
  <c r="C602" i="1"/>
  <c r="F34" i="5" s="1"/>
  <c r="C507" i="1"/>
  <c r="I61" i="4" s="1"/>
  <c r="C785" i="1"/>
  <c r="C328" i="1"/>
  <c r="C563" i="1"/>
  <c r="C750" i="1"/>
  <c r="C65" i="6" s="1"/>
  <c r="C339" i="1"/>
  <c r="C9" i="4" s="1"/>
  <c r="C461" i="1"/>
  <c r="I11" i="4" s="1"/>
  <c r="C869" i="1"/>
  <c r="I64" i="6" s="1"/>
  <c r="C634" i="1"/>
  <c r="F69" i="5" s="1"/>
  <c r="C310" i="1"/>
  <c r="I43" i="3" s="1"/>
  <c r="E64" i="12" s="1"/>
  <c r="C594" i="1"/>
  <c r="C573" i="1"/>
  <c r="C321" i="1"/>
  <c r="I55" i="3" s="1"/>
  <c r="C447" i="1"/>
  <c r="F61" i="4" s="1"/>
  <c r="C619" i="1"/>
  <c r="F53" i="5" s="1"/>
  <c r="C848" i="1"/>
  <c r="I41" i="6" s="1"/>
  <c r="C760" i="1"/>
  <c r="F10" i="6" s="1"/>
  <c r="C353" i="1"/>
  <c r="C24" i="4" s="1"/>
  <c r="C449" i="1"/>
  <c r="F64" i="4" s="1"/>
  <c r="C545" i="1"/>
  <c r="C37" i="5" s="1"/>
  <c r="C647" i="1"/>
  <c r="I17" i="5" s="1"/>
  <c r="C770" i="1"/>
  <c r="F21" i="6" s="1"/>
  <c r="C735" i="1"/>
  <c r="C48" i="6" s="1"/>
  <c r="C356" i="1"/>
  <c r="C27" i="4" s="1"/>
  <c r="C452" i="1"/>
  <c r="C548" i="1"/>
  <c r="C41" i="5" s="1"/>
  <c r="C656" i="1"/>
  <c r="I27" i="5" s="1"/>
  <c r="C860" i="1"/>
  <c r="I54" i="6" s="1"/>
  <c r="C674" i="1"/>
  <c r="I47" i="5" s="1"/>
  <c r="C870" i="1"/>
  <c r="C739" i="1"/>
  <c r="C53" i="6" s="1"/>
  <c r="C643" i="1"/>
  <c r="C871" i="1"/>
  <c r="I66" i="6" s="1"/>
  <c r="C416" i="1"/>
  <c r="C512" i="1"/>
  <c r="I67" i="4" s="1"/>
  <c r="C608" i="1"/>
  <c r="F41" i="5" s="1"/>
  <c r="C708" i="1"/>
  <c r="C900" i="1"/>
  <c r="C32" i="7" s="1"/>
  <c r="C193" i="1"/>
  <c r="C46" i="3" s="1"/>
  <c r="E10" i="9" s="1"/>
  <c r="C217" i="1"/>
  <c r="C72" i="3" s="1"/>
  <c r="C244" i="1"/>
  <c r="F36" i="3" s="1"/>
  <c r="E22" i="10" s="1"/>
  <c r="C200" i="1"/>
  <c r="C54" i="3" s="1"/>
  <c r="C242" i="1"/>
  <c r="C160" i="1"/>
  <c r="C10" i="3" s="1"/>
  <c r="C169" i="1"/>
  <c r="C190" i="1"/>
  <c r="C43" i="3" s="1"/>
  <c r="E7" i="9" s="1"/>
  <c r="C626" i="1"/>
  <c r="F60" i="5" s="1"/>
  <c r="C830" i="1"/>
  <c r="I21" i="6" s="1"/>
  <c r="C375" i="1"/>
  <c r="C48" i="4" s="1"/>
  <c r="C282" i="1"/>
  <c r="I12" i="3" s="1"/>
  <c r="E36" i="12" s="1"/>
  <c r="C523" i="1"/>
  <c r="C13" i="5" s="1"/>
  <c r="C308" i="1"/>
  <c r="C290" i="1"/>
  <c r="I21" i="3" s="1"/>
  <c r="E44" i="12" s="1"/>
  <c r="C651" i="1"/>
  <c r="I22" i="5" s="1"/>
  <c r="C319" i="1"/>
  <c r="I53" i="3" s="1"/>
  <c r="C439" i="1"/>
  <c r="F53" i="4" s="1"/>
  <c r="C547" i="1"/>
  <c r="C387" i="1"/>
  <c r="C61" i="4" s="1"/>
  <c r="C658" i="1"/>
  <c r="I30" i="5" s="1"/>
  <c r="C322" i="1"/>
  <c r="I56" i="3" s="1"/>
  <c r="C717" i="1"/>
  <c r="C28" i="6" s="1"/>
  <c r="C890" i="1"/>
  <c r="C21" i="7" s="1"/>
  <c r="C437" i="1"/>
  <c r="F50" i="4" s="1"/>
  <c r="C652" i="1"/>
  <c r="C539" i="1"/>
  <c r="C31" i="5" s="1"/>
  <c r="C825" i="1"/>
  <c r="C336" i="1"/>
  <c r="I71" i="3" s="1"/>
  <c r="C575" i="1"/>
  <c r="C70" i="5" s="1"/>
  <c r="C761" i="1"/>
  <c r="C359" i="1"/>
  <c r="C31" i="4" s="1"/>
  <c r="C487" i="1"/>
  <c r="I39" i="4" s="1"/>
  <c r="C880" i="1"/>
  <c r="C10" i="7" s="1"/>
  <c r="C663" i="1"/>
  <c r="I35" i="5" s="1"/>
  <c r="C318" i="1"/>
  <c r="I52" i="3" s="1"/>
  <c r="C673" i="1"/>
  <c r="I46" i="5" s="1"/>
  <c r="C579" i="1"/>
  <c r="F9" i="5" s="1"/>
  <c r="C329" i="1"/>
  <c r="I64" i="3" s="1"/>
  <c r="C450" i="1"/>
  <c r="C622" i="1"/>
  <c r="F56" i="5" s="1"/>
  <c r="C859" i="1"/>
  <c r="I53" i="6" s="1"/>
  <c r="C776" i="1"/>
  <c r="F27" i="6" s="1"/>
  <c r="C361" i="1"/>
  <c r="C33" i="4" s="1"/>
  <c r="C457" i="1"/>
  <c r="F72" i="4" s="1"/>
  <c r="C553" i="1"/>
  <c r="C650" i="1"/>
  <c r="I21" i="5" s="1"/>
  <c r="C786" i="1"/>
  <c r="F38" i="6" s="1"/>
  <c r="C751" i="1"/>
  <c r="C66" i="6" s="1"/>
  <c r="C364" i="1"/>
  <c r="C460" i="1"/>
  <c r="I10" i="4" s="1"/>
  <c r="C556" i="1"/>
  <c r="C49" i="5" s="1"/>
  <c r="C659" i="1"/>
  <c r="I31" i="5" s="1"/>
  <c r="C876" i="1"/>
  <c r="I71" i="6" s="1"/>
  <c r="C707" i="1"/>
  <c r="C17" i="6" s="1"/>
  <c r="C886" i="1"/>
  <c r="C16" i="7" s="1"/>
  <c r="C755" i="1"/>
  <c r="C70" i="6" s="1"/>
  <c r="C669" i="1"/>
  <c r="I42" i="5" s="1"/>
  <c r="C887" i="1"/>
  <c r="C424" i="1"/>
  <c r="F36" i="4" s="1"/>
  <c r="C520" i="1"/>
  <c r="C10" i="5" s="1"/>
  <c r="C616" i="1"/>
  <c r="F49" i="5" s="1"/>
  <c r="C724" i="1"/>
  <c r="C36" i="6" s="1"/>
  <c r="C202" i="1"/>
  <c r="C56" i="3" s="1"/>
  <c r="C226" i="1"/>
  <c r="F16" i="3" s="1"/>
  <c r="C247" i="1"/>
  <c r="F39" i="3" s="1"/>
  <c r="E25" i="10" s="1"/>
  <c r="C203" i="1"/>
  <c r="C57" i="3" s="1"/>
  <c r="C257" i="1"/>
  <c r="F50" i="3" s="1"/>
  <c r="C189" i="1"/>
  <c r="C42" i="3" s="1"/>
  <c r="E6" i="9" s="1"/>
  <c r="C204" i="1"/>
  <c r="C58" i="3" s="1"/>
  <c r="C198" i="1"/>
  <c r="C52" i="3" s="1"/>
  <c r="E15" i="9" s="1"/>
  <c r="C343" i="1"/>
  <c r="C13" i="4" s="1"/>
  <c r="C590" i="1"/>
  <c r="F21" i="5" s="1"/>
  <c r="C519" i="1"/>
  <c r="C9" i="5" s="1"/>
  <c r="C657" i="1"/>
  <c r="C834" i="1"/>
  <c r="I25" i="6" s="1"/>
  <c r="C742" i="1"/>
  <c r="C646" i="1"/>
  <c r="I16" i="5" s="1"/>
  <c r="C163" i="1"/>
  <c r="C13" i="3" s="1"/>
  <c r="C773" i="1"/>
  <c r="C260" i="1"/>
  <c r="F54" i="3" s="1"/>
  <c r="C809" i="1"/>
  <c r="C291" i="1"/>
  <c r="I22" i="3" s="1"/>
  <c r="E45" i="12" s="1"/>
  <c r="C301" i="1"/>
  <c r="I33" i="3" s="1"/>
  <c r="E55" i="12" s="1"/>
  <c r="C363" i="1"/>
  <c r="C610" i="1"/>
  <c r="C267" i="1"/>
  <c r="F61" i="3" s="1"/>
  <c r="E21" i="12" s="1"/>
  <c r="C300" i="1"/>
  <c r="C805" i="1"/>
  <c r="F59" i="6" s="1"/>
  <c r="C398" i="1"/>
  <c r="F8" i="4" s="1"/>
  <c r="C874" i="1"/>
  <c r="I69" i="6" s="1"/>
  <c r="C276" i="1"/>
  <c r="F71" i="3" s="1"/>
  <c r="E30" i="12" s="1"/>
  <c r="C303" i="1"/>
  <c r="I35" i="3" s="1"/>
  <c r="E57" i="12" s="1"/>
  <c r="C664" i="1"/>
  <c r="C327" i="1"/>
  <c r="I61" i="3" s="1"/>
  <c r="C442" i="1"/>
  <c r="C583" i="1"/>
  <c r="F13" i="5" s="1"/>
  <c r="C419" i="1"/>
  <c r="F31" i="4" s="1"/>
  <c r="C699" i="1"/>
  <c r="C9" i="6" s="1"/>
  <c r="C330" i="1"/>
  <c r="I65" i="3" s="1"/>
  <c r="C749" i="1"/>
  <c r="C64" i="6" s="1"/>
  <c r="C897" i="1"/>
  <c r="C28" i="7" s="1"/>
  <c r="C463" i="1"/>
  <c r="I13" i="4" s="1"/>
  <c r="C665" i="1"/>
  <c r="I37" i="5" s="1"/>
  <c r="C581" i="1"/>
  <c r="F11" i="5" s="1"/>
  <c r="C832" i="1"/>
  <c r="C350" i="1"/>
  <c r="C21" i="4" s="1"/>
  <c r="C578" i="1"/>
  <c r="F8" i="5" s="1"/>
  <c r="C782" i="1"/>
  <c r="F34" i="6" s="1"/>
  <c r="C362" i="1"/>
  <c r="C490" i="1"/>
  <c r="C891" i="1"/>
  <c r="C666" i="1"/>
  <c r="I38" i="5" s="1"/>
  <c r="C326" i="1"/>
  <c r="I60" i="3" s="1"/>
  <c r="C701" i="1"/>
  <c r="C11" i="6" s="1"/>
  <c r="C582" i="1"/>
  <c r="C337" i="1"/>
  <c r="I72" i="3" s="1"/>
  <c r="C453" i="1"/>
  <c r="F68" i="4" s="1"/>
  <c r="C641" i="1"/>
  <c r="I11" i="5" s="1"/>
  <c r="C798" i="1"/>
  <c r="C792" i="1"/>
  <c r="F45" i="6" s="1"/>
  <c r="C369" i="1"/>
  <c r="C42" i="4" s="1"/>
  <c r="C465" i="1"/>
  <c r="I15" i="4" s="1"/>
  <c r="C561" i="1"/>
  <c r="C676" i="1"/>
  <c r="C802" i="1"/>
  <c r="C767" i="1"/>
  <c r="F17" i="6" s="1"/>
  <c r="C372" i="1"/>
  <c r="C45" i="4" s="1"/>
  <c r="C468" i="1"/>
  <c r="I19" i="4" s="1"/>
  <c r="C564" i="1"/>
  <c r="C58" i="5" s="1"/>
  <c r="C662" i="1"/>
  <c r="C892" i="1"/>
  <c r="C23" i="7" s="1"/>
  <c r="C710" i="1"/>
  <c r="C21" i="6" s="1"/>
  <c r="C902" i="1"/>
  <c r="C34" i="7" s="1"/>
  <c r="C771" i="1"/>
  <c r="F22" i="6" s="1"/>
  <c r="C711" i="1"/>
  <c r="C22" i="6" s="1"/>
  <c r="C903" i="1"/>
  <c r="C432" i="1"/>
  <c r="F45" i="4" s="1"/>
  <c r="C528" i="1"/>
  <c r="C19" i="5" s="1"/>
  <c r="C624" i="1"/>
  <c r="F58" i="5" s="1"/>
  <c r="C740" i="1"/>
  <c r="C54" i="6" s="1"/>
  <c r="C249" i="1"/>
  <c r="F42" i="3" s="1"/>
  <c r="C173" i="1"/>
  <c r="C24" i="3" s="1"/>
  <c r="C253" i="1"/>
  <c r="F46" i="3" s="1"/>
  <c r="C209" i="1"/>
  <c r="C64" i="3" s="1"/>
  <c r="C177" i="1"/>
  <c r="C28" i="3" s="1"/>
  <c r="C243" i="1"/>
  <c r="F35" i="3" s="1"/>
  <c r="E21" i="10" s="1"/>
  <c r="C207" i="1"/>
  <c r="C61" i="3" s="1"/>
  <c r="C206" i="1"/>
  <c r="C60" i="3" s="1"/>
  <c r="C265" i="1"/>
  <c r="F59" i="3" s="1"/>
  <c r="C358" i="1"/>
  <c r="C30" i="4" s="1"/>
  <c r="C725" i="1"/>
  <c r="C580" i="1"/>
  <c r="F10" i="5" s="1"/>
  <c r="C769" i="1"/>
  <c r="F20" i="6" s="1"/>
  <c r="C332" i="1"/>
  <c r="C613" i="1"/>
  <c r="F46" i="5" s="1"/>
  <c r="C269" i="1"/>
  <c r="C324" i="1"/>
  <c r="C462" i="1"/>
  <c r="I12" i="4" s="1"/>
  <c r="C667" i="1"/>
  <c r="I39" i="5" s="1"/>
  <c r="C335" i="1"/>
  <c r="I70" i="3" s="1"/>
  <c r="C445" i="1"/>
  <c r="F59" i="4" s="1"/>
  <c r="C586" i="1"/>
  <c r="C451" i="1"/>
  <c r="F66" i="4" s="1"/>
  <c r="C731" i="1"/>
  <c r="C44" i="6" s="1"/>
  <c r="C338" i="1"/>
  <c r="C8" i="4" s="1"/>
  <c r="C781" i="1"/>
  <c r="C333" i="1"/>
  <c r="I68" i="3" s="1"/>
  <c r="C466" i="1"/>
  <c r="I16" i="4" s="1"/>
  <c r="C714" i="1"/>
  <c r="C25" i="6" s="1"/>
  <c r="C587" i="1"/>
  <c r="F17" i="5" s="1"/>
  <c r="C861" i="1"/>
  <c r="I55" i="6" s="1"/>
  <c r="C382" i="1"/>
  <c r="C621" i="1"/>
  <c r="C793" i="1"/>
  <c r="C365" i="1"/>
  <c r="C37" i="4" s="1"/>
  <c r="C493" i="1"/>
  <c r="I46" i="4" s="1"/>
  <c r="C371" i="1"/>
  <c r="C44" i="4" s="1"/>
  <c r="C715" i="1"/>
  <c r="C26" i="6" s="1"/>
  <c r="C334" i="1"/>
  <c r="I69" i="3" s="1"/>
  <c r="C733" i="1"/>
  <c r="C46" i="6" s="1"/>
  <c r="C660" i="1"/>
  <c r="I32" i="5" s="1"/>
  <c r="C351" i="1"/>
  <c r="C22" i="4" s="1"/>
  <c r="C479" i="1"/>
  <c r="I31" i="4" s="1"/>
  <c r="C644" i="1"/>
  <c r="I14" i="5" s="1"/>
  <c r="C814" i="1"/>
  <c r="F69" i="6" s="1"/>
  <c r="C808" i="1"/>
  <c r="C377" i="1"/>
  <c r="C50" i="4" s="1"/>
  <c r="C473" i="1"/>
  <c r="I24" i="4" s="1"/>
  <c r="C569" i="1"/>
  <c r="C64" i="5" s="1"/>
  <c r="C685" i="1"/>
  <c r="I59" i="5" s="1"/>
  <c r="C818" i="1"/>
  <c r="I8" i="6" s="1"/>
  <c r="C783" i="1"/>
  <c r="F35" i="6" s="1"/>
  <c r="C380" i="1"/>
  <c r="C54" i="4" s="1"/>
  <c r="C476" i="1"/>
  <c r="C572" i="1"/>
  <c r="C67" i="5" s="1"/>
  <c r="C716" i="1"/>
  <c r="C27" i="6" s="1"/>
  <c r="C857" i="1"/>
  <c r="C726" i="1"/>
  <c r="C38" i="6" s="1"/>
  <c r="C677" i="1"/>
  <c r="I50" i="5" s="1"/>
  <c r="C787" i="1"/>
  <c r="F39" i="6" s="1"/>
  <c r="C727" i="1"/>
  <c r="C39" i="6" s="1"/>
  <c r="C344" i="1"/>
  <c r="C14" i="4" s="1"/>
  <c r="C440" i="1"/>
  <c r="F54" i="4" s="1"/>
  <c r="C536" i="1"/>
  <c r="C632" i="1"/>
  <c r="F67" i="5" s="1"/>
  <c r="C756" i="1"/>
  <c r="C71" i="6" s="1"/>
  <c r="C255" i="1"/>
  <c r="F48" i="3" s="1"/>
  <c r="C220" i="1"/>
  <c r="F10" i="3" s="1"/>
  <c r="C181" i="1"/>
  <c r="C218" i="1"/>
  <c r="F8" i="3" s="1"/>
  <c r="C236" i="1"/>
  <c r="F27" i="3" s="1"/>
  <c r="C252" i="1"/>
  <c r="F45" i="3" s="1"/>
  <c r="C213" i="1"/>
  <c r="C214" i="1"/>
  <c r="C69" i="3" s="1"/>
  <c r="G19" i="8"/>
  <c r="G5" i="8"/>
  <c r="G20" i="8"/>
  <c r="G27" i="8"/>
  <c r="G18" i="8"/>
  <c r="G9" i="8"/>
  <c r="G10" i="8"/>
  <c r="G17" i="8"/>
  <c r="A15" i="7"/>
  <c r="B14" i="7"/>
  <c r="G3" i="8"/>
  <c r="G7" i="8"/>
  <c r="G26" i="8"/>
  <c r="G24" i="8"/>
  <c r="G21" i="8"/>
  <c r="G11" i="8"/>
  <c r="G13" i="8"/>
  <c r="G4" i="8"/>
  <c r="G22" i="8"/>
  <c r="G15" i="8"/>
  <c r="A8" i="11"/>
  <c r="C7" i="11"/>
  <c r="G16" i="8"/>
  <c r="G14" i="8"/>
  <c r="A8" i="9"/>
  <c r="C7" i="9"/>
  <c r="G8" i="8"/>
  <c r="G28" i="8"/>
  <c r="G25" i="8"/>
  <c r="G6" i="8"/>
  <c r="A9" i="12"/>
  <c r="C8" i="12"/>
  <c r="D8" i="12" s="1"/>
  <c r="G23" i="8"/>
  <c r="C8" i="10"/>
  <c r="D8" i="10" s="1"/>
  <c r="A9" i="10"/>
  <c r="G12" i="8"/>
  <c r="G795" i="1" l="1"/>
  <c r="G544" i="1"/>
  <c r="G840" i="1"/>
  <c r="G877" i="1"/>
  <c r="G925" i="1"/>
  <c r="G271" i="1"/>
  <c r="G779" i="1"/>
  <c r="G388" i="1"/>
  <c r="G497" i="1"/>
  <c r="G491" i="1"/>
  <c r="G905" i="1"/>
  <c r="G171" i="1"/>
  <c r="G192" i="1"/>
  <c r="G788" i="1"/>
  <c r="G748" i="1"/>
  <c r="G799" i="1"/>
  <c r="G918" i="1"/>
  <c r="G913" i="1"/>
  <c r="G928" i="1"/>
  <c r="G638" i="1"/>
  <c r="E13" i="12"/>
  <c r="E37" i="10"/>
  <c r="I15" i="6"/>
  <c r="G825" i="1"/>
  <c r="F27" i="4"/>
  <c r="G416" i="1"/>
  <c r="F37" i="6"/>
  <c r="G785" i="1"/>
  <c r="I8" i="4"/>
  <c r="G458" i="1"/>
  <c r="I37" i="6"/>
  <c r="G845" i="1"/>
  <c r="C52" i="6"/>
  <c r="G738" i="1"/>
  <c r="C8" i="5"/>
  <c r="G518" i="1"/>
  <c r="E32" i="10"/>
  <c r="E8" i="12"/>
  <c r="I23" i="4"/>
  <c r="G472" i="1"/>
  <c r="E16" i="10"/>
  <c r="E41" i="11"/>
  <c r="C43" i="4"/>
  <c r="G370" i="1"/>
  <c r="F30" i="6"/>
  <c r="G778" i="1"/>
  <c r="E39" i="9"/>
  <c r="E25" i="11"/>
  <c r="G177" i="1"/>
  <c r="G908" i="1"/>
  <c r="G293" i="1"/>
  <c r="G929" i="1"/>
  <c r="G286" i="1"/>
  <c r="G256" i="1"/>
  <c r="G389" i="1"/>
  <c r="G494" i="1"/>
  <c r="G867" i="1"/>
  <c r="G921" i="1"/>
  <c r="G285" i="1"/>
  <c r="G640" i="1"/>
  <c r="G592" i="1"/>
  <c r="C57" i="7"/>
  <c r="G923" i="1"/>
  <c r="G558" i="1"/>
  <c r="G590" i="1"/>
  <c r="G705" i="1"/>
  <c r="G508" i="1"/>
  <c r="G690" i="1"/>
  <c r="G549" i="1"/>
  <c r="G230" i="1"/>
  <c r="G876" i="1"/>
  <c r="G893" i="1"/>
  <c r="G199" i="1"/>
  <c r="G762" i="1"/>
  <c r="G881" i="1"/>
  <c r="G218" i="1"/>
  <c r="G409" i="1"/>
  <c r="G451" i="1"/>
  <c r="G209" i="1"/>
  <c r="G924" i="1"/>
  <c r="G349" i="1"/>
  <c r="G318" i="1"/>
  <c r="G796" i="1"/>
  <c r="G379" i="1"/>
  <c r="G820" i="1"/>
  <c r="G912" i="1"/>
  <c r="I50" i="6"/>
  <c r="G857" i="1"/>
  <c r="C55" i="5"/>
  <c r="G561" i="1"/>
  <c r="F63" i="6"/>
  <c r="G808" i="1"/>
  <c r="I28" i="5"/>
  <c r="G657" i="1"/>
  <c r="I15" i="5"/>
  <c r="G645" i="1"/>
  <c r="C38" i="5"/>
  <c r="G546" i="1"/>
  <c r="E10" i="12"/>
  <c r="E34" i="10"/>
  <c r="F60" i="6"/>
  <c r="G806" i="1"/>
  <c r="I67" i="6"/>
  <c r="G872" i="1"/>
  <c r="E42" i="9"/>
  <c r="E3" i="10"/>
  <c r="F3" i="10" s="1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E28" i="11"/>
  <c r="I48" i="4"/>
  <c r="G495" i="1"/>
  <c r="G232" i="1"/>
  <c r="G874" i="1"/>
  <c r="G435" i="1"/>
  <c r="G163" i="1"/>
  <c r="G307" i="1"/>
  <c r="G593" i="1"/>
  <c r="G674" i="1"/>
  <c r="G402" i="1"/>
  <c r="G851" i="1"/>
  <c r="G464" i="1"/>
  <c r="G724" i="1"/>
  <c r="G357" i="1"/>
  <c r="G656" i="1"/>
  <c r="G602" i="1"/>
  <c r="G440" i="1"/>
  <c r="G441" i="1"/>
  <c r="G560" i="1"/>
  <c r="G406" i="1"/>
  <c r="G204" i="1"/>
  <c r="G620" i="1"/>
  <c r="G381" i="1"/>
  <c r="G900" i="1"/>
  <c r="G482" i="1"/>
  <c r="G340" i="1"/>
  <c r="G179" i="1"/>
  <c r="G375" i="1"/>
  <c r="G176" i="1"/>
  <c r="G709" i="1"/>
  <c r="G411" i="1"/>
  <c r="G297" i="1"/>
  <c r="G580" i="1"/>
  <c r="G469" i="1"/>
  <c r="G632" i="1"/>
  <c r="F55" i="6"/>
  <c r="G801" i="1"/>
  <c r="I67" i="3"/>
  <c r="G332" i="1"/>
  <c r="C17" i="7"/>
  <c r="G887" i="1"/>
  <c r="I23" i="6"/>
  <c r="G832" i="1"/>
  <c r="I23" i="5"/>
  <c r="G652" i="1"/>
  <c r="I13" i="5"/>
  <c r="G643" i="1"/>
  <c r="E39" i="10"/>
  <c r="E15" i="12"/>
  <c r="C42" i="6"/>
  <c r="G729" i="1"/>
  <c r="C38" i="4"/>
  <c r="G366" i="1"/>
  <c r="C47" i="5"/>
  <c r="G554" i="1"/>
  <c r="I56" i="4"/>
  <c r="G502" i="1"/>
  <c r="C65" i="3"/>
  <c r="G210" i="1"/>
  <c r="I38" i="4"/>
  <c r="G486" i="1"/>
  <c r="C17" i="4"/>
  <c r="G347" i="1"/>
  <c r="C39" i="4"/>
  <c r="G367" i="1"/>
  <c r="G249" i="1"/>
  <c r="G641" i="1"/>
  <c r="G268" i="1"/>
  <c r="G487" i="1"/>
  <c r="G191" i="1"/>
  <c r="G746" i="1"/>
  <c r="G665" i="1"/>
  <c r="G548" i="1"/>
  <c r="G754" i="1"/>
  <c r="G671" i="1"/>
  <c r="G835" i="1"/>
  <c r="G584" i="1"/>
  <c r="G579" i="1"/>
  <c r="G254" i="1"/>
  <c r="G516" i="1"/>
  <c r="G399" i="1"/>
  <c r="G787" i="1"/>
  <c r="G351" i="1"/>
  <c r="G432" i="1"/>
  <c r="G666" i="1"/>
  <c r="G183" i="1"/>
  <c r="G492" i="1"/>
  <c r="G713" i="1"/>
  <c r="G681" i="1"/>
  <c r="G321" i="1"/>
  <c r="G309" i="1"/>
  <c r="G196" i="1"/>
  <c r="G667" i="1"/>
  <c r="G170" i="1"/>
  <c r="G728" i="1"/>
  <c r="G430" i="1"/>
  <c r="G890" i="1"/>
  <c r="G863" i="1"/>
  <c r="G817" i="1"/>
  <c r="G504" i="1"/>
  <c r="G878" i="1"/>
  <c r="E17" i="11"/>
  <c r="E31" i="9"/>
  <c r="F33" i="6"/>
  <c r="G781" i="1"/>
  <c r="I47" i="3"/>
  <c r="G314" i="1"/>
  <c r="F47" i="4"/>
  <c r="G434" i="1"/>
  <c r="I49" i="3"/>
  <c r="G316" i="1"/>
  <c r="E41" i="9"/>
  <c r="E27" i="11"/>
  <c r="I42" i="6"/>
  <c r="G849" i="1"/>
  <c r="F14" i="6"/>
  <c r="G764" i="1"/>
  <c r="E8" i="10"/>
  <c r="E33" i="11"/>
  <c r="F23" i="6"/>
  <c r="G772" i="1"/>
  <c r="G804" i="1"/>
  <c r="G273" i="1"/>
  <c r="G630" i="1"/>
  <c r="G556" i="1"/>
  <c r="G315" i="1"/>
  <c r="G223" i="1"/>
  <c r="G611" i="1"/>
  <c r="G330" i="1"/>
  <c r="G345" i="1"/>
  <c r="G473" i="1"/>
  <c r="G902" i="1"/>
  <c r="G456" i="1"/>
  <c r="G216" i="1"/>
  <c r="G626" i="1"/>
  <c r="G623" i="1"/>
  <c r="G555" i="1"/>
  <c r="G839" i="1"/>
  <c r="G811" i="1"/>
  <c r="G653" i="1"/>
  <c r="G267" i="1"/>
  <c r="G543" i="1"/>
  <c r="G454" i="1"/>
  <c r="G884" i="1"/>
  <c r="G730" i="1"/>
  <c r="G260" i="1"/>
  <c r="G868" i="1"/>
  <c r="G453" i="1"/>
  <c r="G398" i="1"/>
  <c r="G387" i="1"/>
  <c r="G651" i="1"/>
  <c r="G834" i="1"/>
  <c r="G763" i="1"/>
  <c r="G376" i="1"/>
  <c r="G644" i="1"/>
  <c r="C68" i="3"/>
  <c r="G213" i="1"/>
  <c r="F43" i="5"/>
  <c r="G610" i="1"/>
  <c r="C31" i="7"/>
  <c r="G899" i="1"/>
  <c r="E30" i="10"/>
  <c r="E6" i="12"/>
  <c r="E21" i="11"/>
  <c r="E35" i="9"/>
  <c r="C35" i="7"/>
  <c r="G903" i="1"/>
  <c r="C37" i="6"/>
  <c r="G725" i="1"/>
  <c r="F52" i="6"/>
  <c r="G798" i="1"/>
  <c r="I32" i="3"/>
  <c r="E54" i="12" s="1"/>
  <c r="G300" i="1"/>
  <c r="F65" i="4"/>
  <c r="G450" i="1"/>
  <c r="I65" i="6"/>
  <c r="G870" i="1"/>
  <c r="I54" i="3"/>
  <c r="G320" i="1"/>
  <c r="C33" i="6"/>
  <c r="G721" i="1"/>
  <c r="C47" i="3"/>
  <c r="E11" i="9" s="1"/>
  <c r="G194" i="1"/>
  <c r="F28" i="5"/>
  <c r="G597" i="1"/>
  <c r="F11" i="3"/>
  <c r="G221" i="1"/>
  <c r="C56" i="5"/>
  <c r="G562" i="1"/>
  <c r="I69" i="4"/>
  <c r="G514" i="1"/>
  <c r="E15" i="11"/>
  <c r="E29" i="9"/>
  <c r="C43" i="5"/>
  <c r="G550" i="1"/>
  <c r="E22" i="11"/>
  <c r="E36" i="9"/>
  <c r="C65" i="4"/>
  <c r="G390" i="1"/>
  <c r="G624" i="1"/>
  <c r="G701" i="1"/>
  <c r="G284" i="1"/>
  <c r="G428" i="1"/>
  <c r="G757" i="1"/>
  <c r="G193" i="1"/>
  <c r="G642" i="1"/>
  <c r="G816" i="1"/>
  <c r="G609" i="1"/>
  <c r="G814" i="1"/>
  <c r="G570" i="1"/>
  <c r="G668" i="1"/>
  <c r="G819" i="1"/>
  <c r="G880" i="1"/>
  <c r="G160" i="1"/>
  <c r="G735" i="1"/>
  <c r="G413" i="1"/>
  <c r="G636" i="1"/>
  <c r="G438" i="1"/>
  <c r="G771" i="1"/>
  <c r="G397" i="1"/>
  <c r="G247" i="1"/>
  <c r="G691" i="1"/>
  <c r="G275" i="1"/>
  <c r="G807" i="1"/>
  <c r="G342" i="1"/>
  <c r="G741" i="1"/>
  <c r="G678" i="1"/>
  <c r="G479" i="1"/>
  <c r="G613" i="1"/>
  <c r="G675" i="1"/>
  <c r="G305" i="1"/>
  <c r="G274" i="1"/>
  <c r="G346" i="1"/>
  <c r="G784" i="1"/>
  <c r="G190" i="1"/>
  <c r="G647" i="1"/>
  <c r="G355" i="1"/>
  <c r="G727" i="1"/>
  <c r="G421" i="1"/>
  <c r="C20" i="3"/>
  <c r="G169" i="1"/>
  <c r="E42" i="11"/>
  <c r="E17" i="10"/>
  <c r="F57" i="4"/>
  <c r="G443" i="1"/>
  <c r="E28" i="10"/>
  <c r="E4" i="12"/>
  <c r="F19" i="6"/>
  <c r="G768" i="1"/>
  <c r="E37" i="11"/>
  <c r="E12" i="10"/>
  <c r="C60" i="4"/>
  <c r="G386" i="1"/>
  <c r="E40" i="10"/>
  <c r="E16" i="12"/>
  <c r="C23" i="4"/>
  <c r="G352" i="1"/>
  <c r="G496" i="1"/>
  <c r="G294" i="1"/>
  <c r="G864" i="1"/>
  <c r="G166" i="1"/>
  <c r="G815" i="1"/>
  <c r="G336" i="1"/>
  <c r="G608" i="1"/>
  <c r="G706" i="1"/>
  <c r="G290" i="1"/>
  <c r="G353" i="1"/>
  <c r="G660" i="1"/>
  <c r="G270" i="1"/>
  <c r="G917" i="1"/>
  <c r="G886" i="1"/>
  <c r="G565" i="1"/>
  <c r="G159" i="1"/>
  <c r="G703" i="1"/>
  <c r="G766" i="1"/>
  <c r="G380" i="1"/>
  <c r="G715" i="1"/>
  <c r="G838" i="1"/>
  <c r="G782" i="1"/>
  <c r="G425" i="1"/>
  <c r="G926" i="1"/>
  <c r="G634" i="1"/>
  <c r="G429" i="1"/>
  <c r="G408" i="1"/>
  <c r="G313" i="1"/>
  <c r="G287" i="1"/>
  <c r="G528" i="1"/>
  <c r="G826" i="1"/>
  <c r="G698" i="1"/>
  <c r="G503" i="1"/>
  <c r="G198" i="1"/>
  <c r="G239" i="1"/>
  <c r="G513" i="1"/>
  <c r="G506" i="1"/>
  <c r="G906" i="1"/>
  <c r="G281" i="1"/>
  <c r="C22" i="5"/>
  <c r="G531" i="1"/>
  <c r="E18" i="9"/>
  <c r="E4" i="11"/>
  <c r="E35" i="11"/>
  <c r="E10" i="10"/>
  <c r="I28" i="4"/>
  <c r="G477" i="1"/>
  <c r="I70" i="4"/>
  <c r="G515" i="1"/>
  <c r="G368" i="1"/>
  <c r="G467" i="1"/>
  <c r="G786" i="1"/>
  <c r="G693" i="1"/>
  <c r="G480" i="1"/>
  <c r="G311" i="1"/>
  <c r="G619" i="1"/>
  <c r="G371" i="1"/>
  <c r="G338" i="1"/>
  <c r="G217" i="1"/>
  <c r="G577" i="1"/>
  <c r="G654" i="1"/>
  <c r="G719" i="1"/>
  <c r="G423" i="1"/>
  <c r="G615" i="1"/>
  <c r="G581" i="1"/>
  <c r="C39" i="7"/>
  <c r="G907" i="1"/>
  <c r="G776" i="1"/>
  <c r="G736" i="1"/>
  <c r="G282" i="1"/>
  <c r="G791" i="1"/>
  <c r="G833" i="1"/>
  <c r="G670" i="1"/>
  <c r="G400" i="1"/>
  <c r="G326" i="1"/>
  <c r="G758" i="1"/>
  <c r="G858" i="1"/>
  <c r="G172" i="1"/>
  <c r="G200" i="1"/>
  <c r="G385" i="1"/>
  <c r="G343" i="1"/>
  <c r="G733" i="1"/>
  <c r="C68" i="5"/>
  <c r="G573" i="1"/>
  <c r="I28" i="6"/>
  <c r="G837" i="1"/>
  <c r="E9" i="11"/>
  <c r="E23" i="9"/>
  <c r="C35" i="4"/>
  <c r="G363" i="1"/>
  <c r="F34" i="3"/>
  <c r="G242" i="1"/>
  <c r="F25" i="5"/>
  <c r="G594" i="1"/>
  <c r="C59" i="6"/>
  <c r="G745" i="1"/>
  <c r="C52" i="4"/>
  <c r="G378" i="1"/>
  <c r="E29" i="10"/>
  <c r="E5" i="12"/>
  <c r="I34" i="6"/>
  <c r="G842" i="1"/>
  <c r="I68" i="6"/>
  <c r="G873" i="1"/>
  <c r="G711" i="1"/>
  <c r="G323" i="1"/>
  <c r="G257" i="1"/>
  <c r="G617" i="1"/>
  <c r="G437" i="1"/>
  <c r="G680" i="1"/>
  <c r="G427" i="1"/>
  <c r="G278" i="1"/>
  <c r="G299" i="1"/>
  <c r="G885" i="1"/>
  <c r="G225" i="1"/>
  <c r="G532" i="1"/>
  <c r="G187" i="1"/>
  <c r="G449" i="1"/>
  <c r="G607" i="1"/>
  <c r="G569" i="1"/>
  <c r="G557" i="1"/>
  <c r="G892" i="1"/>
  <c r="G533" i="1"/>
  <c r="G687" i="1"/>
  <c r="G794" i="1"/>
  <c r="G739" i="1"/>
  <c r="G391" i="1"/>
  <c r="G922" i="1"/>
  <c r="G334" i="1"/>
  <c r="G797" i="1"/>
  <c r="G775" i="1"/>
  <c r="G603" i="1"/>
  <c r="G812" i="1"/>
  <c r="G245" i="1"/>
  <c r="G241" i="1"/>
  <c r="G916" i="1"/>
  <c r="G629" i="1"/>
  <c r="G689" i="1"/>
  <c r="G302" i="1"/>
  <c r="E10" i="11"/>
  <c r="E24" i="9"/>
  <c r="F12" i="5"/>
  <c r="G582" i="1"/>
  <c r="F30" i="4"/>
  <c r="G418" i="1"/>
  <c r="I71" i="5"/>
  <c r="G696" i="1"/>
  <c r="F52" i="5"/>
  <c r="G618" i="1"/>
  <c r="F38" i="4"/>
  <c r="G426" i="1"/>
  <c r="E18" i="11"/>
  <c r="E32" i="9"/>
  <c r="F36" i="5"/>
  <c r="G604" i="1"/>
  <c r="C53" i="5"/>
  <c r="G559" i="1"/>
  <c r="C30" i="3"/>
  <c r="G178" i="1"/>
  <c r="I60" i="6"/>
  <c r="G866" i="1"/>
  <c r="C47" i="6"/>
  <c r="G734" i="1"/>
  <c r="G686" i="1"/>
  <c r="G350" i="1"/>
  <c r="G229" i="1"/>
  <c r="G361" i="1"/>
  <c r="G614" i="1"/>
  <c r="G677" i="1"/>
  <c r="G461" i="1"/>
  <c r="G649" i="1"/>
  <c r="G234" i="1"/>
  <c r="G567" i="1"/>
  <c r="G243" i="1"/>
  <c r="G404" i="1"/>
  <c r="G659" i="1"/>
  <c r="G824" i="1"/>
  <c r="G266" i="1"/>
  <c r="G841" i="1"/>
  <c r="G288" i="1"/>
  <c r="G238" i="1"/>
  <c r="G500" i="1"/>
  <c r="G749" i="1"/>
  <c r="G552" i="1"/>
  <c r="G485" i="1"/>
  <c r="G860" i="1"/>
  <c r="G750" i="1"/>
  <c r="G606" i="1"/>
  <c r="G359" i="1"/>
  <c r="G525" i="1"/>
  <c r="G588" i="1"/>
  <c r="G203" i="1"/>
  <c r="G164" i="1"/>
  <c r="G283" i="1"/>
  <c r="G726" i="1"/>
  <c r="G499" i="1"/>
  <c r="E7" i="11"/>
  <c r="E21" i="9"/>
  <c r="C58" i="6"/>
  <c r="G744" i="1"/>
  <c r="C59" i="3"/>
  <c r="G205" i="1"/>
  <c r="I27" i="4"/>
  <c r="G476" i="1"/>
  <c r="E20" i="9"/>
  <c r="E6" i="11"/>
  <c r="C39" i="5"/>
  <c r="G547" i="1"/>
  <c r="F67" i="4"/>
  <c r="G452" i="1"/>
  <c r="C33" i="5"/>
  <c r="G541" i="1"/>
  <c r="E6" i="10"/>
  <c r="E31" i="11"/>
  <c r="E45" i="9"/>
  <c r="I23" i="3"/>
  <c r="E46" i="12" s="1"/>
  <c r="G292" i="1"/>
  <c r="I27" i="6"/>
  <c r="G836" i="1"/>
  <c r="I67" i="5"/>
  <c r="G692" i="1"/>
  <c r="I59" i="6"/>
  <c r="G865" i="1"/>
  <c r="E46" i="9"/>
  <c r="E7" i="10"/>
  <c r="E32" i="11"/>
  <c r="C12" i="5"/>
  <c r="G522" i="1"/>
  <c r="G710" i="1"/>
  <c r="G821" i="1"/>
  <c r="G202" i="1"/>
  <c r="G904" i="1"/>
  <c r="G658" i="1"/>
  <c r="G716" i="1"/>
  <c r="G679" i="1"/>
  <c r="G431" i="1"/>
  <c r="G252" i="1"/>
  <c r="G262" i="1"/>
  <c r="G227" i="1"/>
  <c r="G465" i="1"/>
  <c r="G219" i="1"/>
  <c r="G524" i="1"/>
  <c r="C53" i="7"/>
  <c r="G919" i="1"/>
  <c r="G848" i="1"/>
  <c r="G265" i="1"/>
  <c r="G587" i="1"/>
  <c r="G207" i="1"/>
  <c r="G372" i="1"/>
  <c r="G298" i="1"/>
  <c r="G424" i="1"/>
  <c r="G329" i="1"/>
  <c r="G612" i="1"/>
  <c r="G264" i="1"/>
  <c r="G723" i="1"/>
  <c r="G637" i="1"/>
  <c r="G509" i="1"/>
  <c r="G718" i="1"/>
  <c r="G460" i="1"/>
  <c r="G250" i="1"/>
  <c r="G646" i="1"/>
  <c r="G894" i="1"/>
  <c r="G295" i="1"/>
  <c r="G780" i="1"/>
  <c r="G493" i="1"/>
  <c r="F16" i="5"/>
  <c r="G586" i="1"/>
  <c r="I34" i="5"/>
  <c r="G662" i="1"/>
  <c r="C33" i="3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G181" i="1"/>
  <c r="F64" i="6"/>
  <c r="G809" i="1"/>
  <c r="C36" i="4"/>
  <c r="G364" i="1"/>
  <c r="E20" i="11"/>
  <c r="E34" i="9"/>
  <c r="E40" i="11"/>
  <c r="E15" i="10"/>
  <c r="I19" i="6"/>
  <c r="G828" i="1"/>
  <c r="C11" i="5"/>
  <c r="G521" i="1"/>
  <c r="I36" i="3"/>
  <c r="E58" i="12" s="1"/>
  <c r="G304" i="1"/>
  <c r="E13" i="10"/>
  <c r="E38" i="11"/>
  <c r="F23" i="4"/>
  <c r="G412" i="1"/>
  <c r="F42" i="6"/>
  <c r="G789" i="1"/>
  <c r="C69" i="4"/>
  <c r="G394" i="1"/>
  <c r="C25" i="4"/>
  <c r="G354" i="1"/>
  <c r="G564" i="1"/>
  <c r="G463" i="1"/>
  <c r="G720" i="1"/>
  <c r="G732" i="1"/>
  <c r="G783" i="1"/>
  <c r="G358" i="1"/>
  <c r="G769" i="1"/>
  <c r="G233" i="1"/>
  <c r="G312" i="1"/>
  <c r="G162" i="1"/>
  <c r="G901" i="1"/>
  <c r="G189" i="1"/>
  <c r="G396" i="1"/>
  <c r="G576" i="1"/>
  <c r="G517" i="1"/>
  <c r="G246" i="1"/>
  <c r="G599" i="1"/>
  <c r="G186" i="1"/>
  <c r="G700" i="1"/>
  <c r="G583" i="1"/>
  <c r="G823" i="1"/>
  <c r="G374" i="1"/>
  <c r="G484" i="1"/>
  <c r="G507" i="1"/>
  <c r="G790" i="1"/>
  <c r="G365" i="1"/>
  <c r="G317" i="1"/>
  <c r="G704" i="1"/>
  <c r="G478" i="1"/>
  <c r="G850" i="1"/>
  <c r="G167" i="1"/>
  <c r="G512" i="1"/>
  <c r="G447" i="1"/>
  <c r="G301" i="1"/>
  <c r="G182" i="1"/>
  <c r="G572" i="1"/>
  <c r="G331" i="1"/>
  <c r="C9" i="7"/>
  <c r="G879" i="1"/>
  <c r="E12" i="11"/>
  <c r="E26" i="9"/>
  <c r="E5" i="10"/>
  <c r="E44" i="9"/>
  <c r="E30" i="11"/>
  <c r="F63" i="5"/>
  <c r="G628" i="1"/>
  <c r="C25" i="5"/>
  <c r="G534" i="1"/>
  <c r="I63" i="5"/>
  <c r="G688" i="1"/>
  <c r="C34" i="5"/>
  <c r="G542" i="1"/>
  <c r="E41" i="10"/>
  <c r="E17" i="12"/>
  <c r="E40" i="9"/>
  <c r="G40" i="9" s="1"/>
  <c r="E26" i="11"/>
  <c r="C50" i="6"/>
  <c r="G737" i="1"/>
  <c r="F25" i="4"/>
  <c r="G414" i="1"/>
  <c r="G436" i="1"/>
  <c r="G422" i="1"/>
  <c r="G616" i="1"/>
  <c r="G846" i="1"/>
  <c r="G474" i="1"/>
  <c r="G420" i="1"/>
  <c r="G601" i="1"/>
  <c r="G471" i="1"/>
  <c r="G767" i="1"/>
  <c r="G188" i="1"/>
  <c r="G571" i="1"/>
  <c r="G173" i="1"/>
  <c r="G383" i="1"/>
  <c r="G224" i="1"/>
  <c r="G751" i="1"/>
  <c r="G448" i="1"/>
  <c r="G470" i="1"/>
  <c r="G240" i="1"/>
  <c r="G184" i="1"/>
  <c r="G373" i="1"/>
  <c r="G212" i="1"/>
  <c r="G694" i="1"/>
  <c r="G407" i="1"/>
  <c r="G930" i="1"/>
  <c r="G663" i="1"/>
  <c r="G356" i="1"/>
  <c r="G527" i="1"/>
  <c r="G844" i="1"/>
  <c r="G861" i="1"/>
  <c r="G635" i="1"/>
  <c r="G774" i="1"/>
  <c r="G897" i="1"/>
  <c r="G650" i="1"/>
  <c r="G852" i="1"/>
  <c r="G384" i="1"/>
  <c r="G289" i="1"/>
  <c r="G261" i="1"/>
  <c r="G201" i="1"/>
  <c r="G444" i="1"/>
  <c r="G843" i="1"/>
  <c r="E23" i="11"/>
  <c r="E37" i="9"/>
  <c r="E4" i="10"/>
  <c r="E43" i="9"/>
  <c r="E29" i="11"/>
  <c r="F56" i="4"/>
  <c r="G442" i="1"/>
  <c r="E19" i="9"/>
  <c r="E5" i="11"/>
  <c r="E36" i="11"/>
  <c r="E11" i="10"/>
  <c r="C69" i="5"/>
  <c r="G574" i="1"/>
  <c r="C15" i="3"/>
  <c r="G165" i="1"/>
  <c r="I10" i="3"/>
  <c r="E34" i="12" s="1"/>
  <c r="G280" i="1"/>
  <c r="I45" i="5"/>
  <c r="G672" i="1"/>
  <c r="F15" i="5"/>
  <c r="G585" i="1"/>
  <c r="G831" i="1"/>
  <c r="G699" i="1"/>
  <c r="G488" i="1"/>
  <c r="G622" i="1"/>
  <c r="G319" i="1"/>
  <c r="G770" i="1"/>
  <c r="G591" i="1"/>
  <c r="G896" i="1"/>
  <c r="G856" i="1"/>
  <c r="G220" i="1"/>
  <c r="G276" i="1"/>
  <c r="G231" i="1"/>
  <c r="G455" i="1"/>
  <c r="G185" i="1"/>
  <c r="G722" i="1"/>
  <c r="G871" i="1"/>
  <c r="G747" i="1"/>
  <c r="G215" i="1"/>
  <c r="G855" i="1"/>
  <c r="G306" i="1"/>
  <c r="G253" i="1"/>
  <c r="G433" i="1"/>
  <c r="G303" i="1"/>
  <c r="G551" i="1"/>
  <c r="G222" i="1"/>
  <c r="G898" i="1"/>
  <c r="G682" i="1"/>
  <c r="G348" i="1"/>
  <c r="G475" i="1"/>
  <c r="G598" i="1"/>
  <c r="G596" i="1"/>
  <c r="G639" i="1"/>
  <c r="G393" i="1"/>
  <c r="G520" i="1"/>
  <c r="G743" i="1"/>
  <c r="G310" i="1"/>
  <c r="G810" i="1"/>
  <c r="G236" i="1"/>
  <c r="G847" i="1"/>
  <c r="G753" i="1"/>
  <c r="E19" i="12"/>
  <c r="E43" i="10"/>
  <c r="E19" i="10"/>
  <c r="E44" i="11"/>
  <c r="E17" i="9"/>
  <c r="E3" i="11"/>
  <c r="F3" i="11" s="1"/>
  <c r="F4" i="11" s="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E14" i="12"/>
  <c r="E38" i="10"/>
  <c r="E18" i="10"/>
  <c r="E43" i="11"/>
  <c r="F11" i="6"/>
  <c r="G761" i="1"/>
  <c r="C19" i="6"/>
  <c r="G708" i="1"/>
  <c r="E36" i="10"/>
  <c r="E12" i="12"/>
  <c r="C32" i="5"/>
  <c r="G540" i="1"/>
  <c r="C21" i="5"/>
  <c r="G530" i="1"/>
  <c r="F13" i="4"/>
  <c r="G403" i="1"/>
  <c r="I72" i="5"/>
  <c r="G697" i="1"/>
  <c r="F15" i="6"/>
  <c r="G765" i="1"/>
  <c r="I42" i="4"/>
  <c r="G489" i="1"/>
  <c r="F60" i="4"/>
  <c r="G446" i="1"/>
  <c r="G625" i="1"/>
  <c r="G752" i="1"/>
  <c r="G669" i="1"/>
  <c r="G415" i="1"/>
  <c r="G589" i="1"/>
  <c r="G481" i="1"/>
  <c r="G714" i="1"/>
  <c r="G526" i="1"/>
  <c r="G578" i="1"/>
  <c r="G161" i="1"/>
  <c r="G648" i="1"/>
  <c r="G405" i="1"/>
  <c r="G226" i="1"/>
  <c r="G457" i="1"/>
  <c r="G803" i="1"/>
  <c r="G869" i="1"/>
  <c r="G211" i="1"/>
  <c r="G854" i="1"/>
  <c r="G208" i="1"/>
  <c r="G792" i="1"/>
  <c r="G279" i="1"/>
  <c r="G755" i="1"/>
  <c r="G272" i="1"/>
  <c r="G180" i="1"/>
  <c r="G545" i="1"/>
  <c r="G483" i="1"/>
  <c r="G214" i="1"/>
  <c r="G882" i="1"/>
  <c r="G501" i="1"/>
  <c r="G291" i="1"/>
  <c r="G206" i="1"/>
  <c r="G468" i="1"/>
  <c r="G813" i="1"/>
  <c r="G920" i="1"/>
  <c r="G392" i="1"/>
  <c r="G910" i="1"/>
  <c r="G519" i="1"/>
  <c r="G335" i="1"/>
  <c r="G197" i="1"/>
  <c r="G818" i="1"/>
  <c r="G466" i="1"/>
  <c r="E33" i="10"/>
  <c r="E9" i="12"/>
  <c r="I43" i="4"/>
  <c r="G490" i="1"/>
  <c r="C57" i="5"/>
  <c r="G563" i="1"/>
  <c r="C30" i="5"/>
  <c r="G538" i="1"/>
  <c r="E11" i="11"/>
  <c r="E25" i="9"/>
  <c r="C26" i="7"/>
  <c r="G895" i="1"/>
  <c r="C11" i="4"/>
  <c r="G341" i="1"/>
  <c r="C13" i="7"/>
  <c r="G883" i="1"/>
  <c r="I46" i="6"/>
  <c r="G853" i="1"/>
  <c r="E19" i="11"/>
  <c r="E33" i="9"/>
  <c r="E42" i="10"/>
  <c r="E18" i="12"/>
  <c r="I56" i="6"/>
  <c r="G862" i="1"/>
  <c r="I9" i="4"/>
  <c r="G459" i="1"/>
  <c r="G174" i="1"/>
  <c r="G327" i="1"/>
  <c r="G683" i="1"/>
  <c r="G888" i="1"/>
  <c r="G605" i="1"/>
  <c r="G875" i="1"/>
  <c r="G756" i="1"/>
  <c r="G462" i="1"/>
  <c r="C61" i="7"/>
  <c r="G927" i="1"/>
  <c r="G827" i="1"/>
  <c r="G175" i="1"/>
  <c r="G631" i="1"/>
  <c r="G800" i="1"/>
  <c r="G511" i="1"/>
  <c r="G822" i="1"/>
  <c r="G539" i="1"/>
  <c r="G168" i="1"/>
  <c r="G417" i="1"/>
  <c r="G258" i="1"/>
  <c r="G237" i="1"/>
  <c r="G685" i="1"/>
  <c r="G333" i="1"/>
  <c r="G575" i="1"/>
  <c r="G228" i="1"/>
  <c r="G529" i="1"/>
  <c r="G419" i="1"/>
  <c r="G759" i="1"/>
  <c r="G339" i="1"/>
  <c r="G322" i="1"/>
  <c r="G235" i="1"/>
  <c r="G633" i="1"/>
  <c r="G731" i="1"/>
  <c r="E14" i="10"/>
  <c r="E39" i="11"/>
  <c r="E11" i="12"/>
  <c r="E35" i="10"/>
  <c r="E31" i="10"/>
  <c r="E7" i="12"/>
  <c r="C22" i="7"/>
  <c r="G891" i="1"/>
  <c r="F24" i="6"/>
  <c r="G773" i="1"/>
  <c r="F46" i="6"/>
  <c r="G793" i="1"/>
  <c r="F55" i="5"/>
  <c r="G621" i="1"/>
  <c r="I58" i="3"/>
  <c r="G324" i="1"/>
  <c r="E3" i="12"/>
  <c r="F3" i="12" s="1"/>
  <c r="F4" i="12" s="1"/>
  <c r="F5" i="12" s="1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E27" i="10"/>
  <c r="F56" i="6"/>
  <c r="G802" i="1"/>
  <c r="C34" i="4"/>
  <c r="G362" i="1"/>
  <c r="I36" i="5"/>
  <c r="G664" i="1"/>
  <c r="C46" i="5"/>
  <c r="G553" i="1"/>
  <c r="I41" i="3"/>
  <c r="E62" i="12" s="1"/>
  <c r="G308" i="1"/>
  <c r="C27" i="5"/>
  <c r="G536" i="1"/>
  <c r="C56" i="4"/>
  <c r="G382" i="1"/>
  <c r="F64" i="3"/>
  <c r="E23" i="12" s="1"/>
  <c r="G269" i="1"/>
  <c r="I49" i="5"/>
  <c r="G676" i="1"/>
  <c r="C56" i="6"/>
  <c r="G742" i="1"/>
  <c r="I63" i="3"/>
  <c r="G328" i="1"/>
  <c r="E14" i="11"/>
  <c r="E28" i="9"/>
  <c r="I20" i="6"/>
  <c r="G829" i="1"/>
  <c r="F21" i="4"/>
  <c r="G410" i="1"/>
  <c r="E9" i="10"/>
  <c r="E34" i="11"/>
  <c r="C63" i="5"/>
  <c r="G568" i="1"/>
  <c r="I59" i="4"/>
  <c r="G505" i="1"/>
  <c r="I65" i="4"/>
  <c r="G510" i="1"/>
  <c r="C12" i="6"/>
  <c r="G702" i="1"/>
  <c r="I58" i="5"/>
  <c r="G684" i="1"/>
  <c r="I52" i="4"/>
  <c r="G498" i="1"/>
  <c r="C32" i="4"/>
  <c r="G360" i="1"/>
  <c r="F61" i="5"/>
  <c r="G627" i="1"/>
  <c r="I59" i="3"/>
  <c r="G325" i="1"/>
  <c r="G195" i="1"/>
  <c r="G369" i="1"/>
  <c r="G595" i="1"/>
  <c r="G707" i="1"/>
  <c r="G673" i="1"/>
  <c r="G259" i="1"/>
  <c r="G830" i="1"/>
  <c r="G445" i="1"/>
  <c r="G344" i="1"/>
  <c r="G661" i="1"/>
  <c r="G600" i="1"/>
  <c r="G740" i="1"/>
  <c r="G439" i="1"/>
  <c r="G859" i="1"/>
  <c r="G909" i="1"/>
  <c r="G296" i="1"/>
  <c r="C48" i="7"/>
  <c r="G915" i="1"/>
  <c r="C44" i="7"/>
  <c r="G911" i="1"/>
  <c r="G337" i="1"/>
  <c r="G805" i="1"/>
  <c r="G889" i="1"/>
  <c r="G717" i="1"/>
  <c r="G244" i="1"/>
  <c r="G760" i="1"/>
  <c r="G263" i="1"/>
  <c r="G251" i="1"/>
  <c r="G537" i="1"/>
  <c r="G655" i="1"/>
  <c r="G777" i="1"/>
  <c r="G248" i="1"/>
  <c r="G401" i="1"/>
  <c r="G535" i="1"/>
  <c r="G712" i="1"/>
  <c r="G914" i="1"/>
  <c r="G695" i="1"/>
  <c r="G566" i="1"/>
  <c r="G523" i="1"/>
  <c r="G255" i="1"/>
  <c r="G377" i="1"/>
  <c r="G395" i="1"/>
  <c r="A10" i="8"/>
  <c r="C9" i="8"/>
  <c r="C8" i="9"/>
  <c r="A9" i="9"/>
  <c r="A10" i="10"/>
  <c r="C9" i="10"/>
  <c r="D9" i="10" s="1"/>
  <c r="A10" i="12"/>
  <c r="C9" i="12"/>
  <c r="D9" i="12" s="1"/>
  <c r="A9" i="11"/>
  <c r="C8" i="11"/>
  <c r="A16" i="7"/>
  <c r="B15" i="7"/>
  <c r="G14" i="9" l="1"/>
  <c r="G9" i="9"/>
  <c r="G33" i="9"/>
  <c r="G7" i="9"/>
  <c r="G11" i="9"/>
  <c r="G26" i="9"/>
  <c r="G43" i="9"/>
  <c r="G15" i="9"/>
  <c r="G29" i="9"/>
  <c r="G24" i="9"/>
  <c r="G17" i="9"/>
  <c r="G39" i="9"/>
  <c r="G44" i="11"/>
  <c r="F45" i="11"/>
  <c r="G5" i="9"/>
  <c r="G42" i="9"/>
  <c r="G19" i="9"/>
  <c r="G41" i="9"/>
  <c r="G10" i="9"/>
  <c r="G8" i="9"/>
  <c r="G23" i="9"/>
  <c r="G6" i="9"/>
  <c r="G28" i="9"/>
  <c r="G37" i="9"/>
  <c r="G12" i="9"/>
  <c r="G44" i="9"/>
  <c r="G21" i="9"/>
  <c r="G4" i="9"/>
  <c r="G31" i="9"/>
  <c r="G25" i="9"/>
  <c r="G46" i="9"/>
  <c r="G20" i="9"/>
  <c r="G18" i="9"/>
  <c r="G13" i="9"/>
  <c r="E20" i="10"/>
  <c r="G20" i="10" s="1"/>
  <c r="E45" i="11"/>
  <c r="E16" i="11"/>
  <c r="G16" i="11" s="1"/>
  <c r="E30" i="9"/>
  <c r="G30" i="9" s="1"/>
  <c r="G32" i="9"/>
  <c r="G3" i="9"/>
  <c r="G36" i="9"/>
  <c r="E22" i="9"/>
  <c r="G22" i="9" s="1"/>
  <c r="E8" i="11"/>
  <c r="G8" i="11" s="1"/>
  <c r="G35" i="9"/>
  <c r="G34" i="9"/>
  <c r="G16" i="9"/>
  <c r="G45" i="9"/>
  <c r="E24" i="11"/>
  <c r="G24" i="11" s="1"/>
  <c r="E38" i="9"/>
  <c r="G38" i="9" s="1"/>
  <c r="E13" i="11"/>
  <c r="G13" i="11" s="1"/>
  <c r="E27" i="9"/>
  <c r="G27" i="9" s="1"/>
  <c r="A11" i="8"/>
  <c r="C10" i="8"/>
  <c r="G8" i="12"/>
  <c r="G11" i="12"/>
  <c r="G14" i="12"/>
  <c r="G6" i="12"/>
  <c r="G3" i="12"/>
  <c r="G4" i="12"/>
  <c r="F21" i="10"/>
  <c r="G3" i="11"/>
  <c r="G22" i="11"/>
  <c r="G3" i="10"/>
  <c r="G19" i="10"/>
  <c r="G7" i="10"/>
  <c r="G13" i="10"/>
  <c r="G40" i="11"/>
  <c r="G28" i="11"/>
  <c r="G29" i="11"/>
  <c r="G5" i="11"/>
  <c r="F21" i="12"/>
  <c r="G20" i="12"/>
  <c r="G42" i="11"/>
  <c r="G11" i="10"/>
  <c r="G18" i="12"/>
  <c r="G43" i="11"/>
  <c r="G18" i="11"/>
  <c r="G16" i="12"/>
  <c r="G30" i="11"/>
  <c r="G9" i="10"/>
  <c r="B16" i="7"/>
  <c r="A17" i="7"/>
  <c r="G36" i="11"/>
  <c r="G37" i="11"/>
  <c r="G14" i="10"/>
  <c r="C10" i="12"/>
  <c r="D10" i="12" s="1"/>
  <c r="A11" i="12"/>
  <c r="G11" i="11"/>
  <c r="G6" i="10"/>
  <c r="G9" i="12"/>
  <c r="C9" i="11"/>
  <c r="A10" i="11"/>
  <c r="G12" i="10"/>
  <c r="G16" i="10"/>
  <c r="G25" i="11"/>
  <c r="G8" i="10"/>
  <c r="G39" i="11"/>
  <c r="G33" i="11"/>
  <c r="G10" i="11"/>
  <c r="G10" i="10"/>
  <c r="G5" i="10"/>
  <c r="C10" i="10"/>
  <c r="D10" i="10" s="1"/>
  <c r="A11" i="10"/>
  <c r="G12" i="11"/>
  <c r="G12" i="12"/>
  <c r="G18" i="10"/>
  <c r="G7" i="11"/>
  <c r="G19" i="11"/>
  <c r="G9" i="11"/>
  <c r="G35" i="11"/>
  <c r="G17" i="11"/>
  <c r="G41" i="11"/>
  <c r="G15" i="10"/>
  <c r="G4" i="10"/>
  <c r="G31" i="11"/>
  <c r="G23" i="11"/>
  <c r="G26" i="11"/>
  <c r="G7" i="12"/>
  <c r="G6" i="11"/>
  <c r="G32" i="11"/>
  <c r="G20" i="11"/>
  <c r="G15" i="11"/>
  <c r="G38" i="11"/>
  <c r="G19" i="12"/>
  <c r="G14" i="11"/>
  <c r="G34" i="11"/>
  <c r="G4" i="11"/>
  <c r="G17" i="12"/>
  <c r="G5" i="12"/>
  <c r="G21" i="11"/>
  <c r="G10" i="12"/>
  <c r="G15" i="12"/>
  <c r="G27" i="11"/>
  <c r="A10" i="9"/>
  <c r="C9" i="9"/>
  <c r="G13" i="12"/>
  <c r="G17" i="10"/>
  <c r="G45" i="11" l="1"/>
  <c r="A12" i="8"/>
  <c r="C11" i="8"/>
  <c r="C10" i="9"/>
  <c r="A11" i="9"/>
  <c r="F22" i="12"/>
  <c r="G21" i="12"/>
  <c r="A12" i="10"/>
  <c r="C11" i="10"/>
  <c r="D11" i="10" s="1"/>
  <c r="A12" i="12"/>
  <c r="C11" i="12"/>
  <c r="D11" i="12" s="1"/>
  <c r="A19" i="7"/>
  <c r="B17" i="7"/>
  <c r="A11" i="11"/>
  <c r="C10" i="11"/>
  <c r="F22" i="10"/>
  <c r="G21" i="10"/>
  <c r="A13" i="8" l="1"/>
  <c r="C12" i="8"/>
  <c r="F23" i="10"/>
  <c r="G22" i="10"/>
  <c r="C11" i="11"/>
  <c r="A12" i="11"/>
  <c r="A20" i="7"/>
  <c r="B19" i="7"/>
  <c r="C12" i="12"/>
  <c r="D12" i="12" s="1"/>
  <c r="A13" i="12"/>
  <c r="A12" i="9"/>
  <c r="C11" i="9"/>
  <c r="A13" i="10"/>
  <c r="C12" i="10"/>
  <c r="D12" i="10" s="1"/>
  <c r="F23" i="12"/>
  <c r="G22" i="12"/>
  <c r="A14" i="8" l="1"/>
  <c r="C13" i="8"/>
  <c r="A14" i="10"/>
  <c r="C13" i="10"/>
  <c r="D13" i="10" s="1"/>
  <c r="A13" i="9"/>
  <c r="C12" i="9"/>
  <c r="A21" i="7"/>
  <c r="B20" i="7"/>
  <c r="F24" i="12"/>
  <c r="G23" i="12"/>
  <c r="A14" i="12"/>
  <c r="C13" i="12"/>
  <c r="D13" i="12" s="1"/>
  <c r="A13" i="11"/>
  <c r="C12" i="11"/>
  <c r="F24" i="10"/>
  <c r="G23" i="10"/>
  <c r="A15" i="8" l="1"/>
  <c r="C14" i="8"/>
  <c r="C13" i="11"/>
  <c r="A14" i="11"/>
  <c r="C14" i="12"/>
  <c r="D14" i="12" s="1"/>
  <c r="A15" i="12"/>
  <c r="F25" i="10"/>
  <c r="G24" i="10"/>
  <c r="F25" i="12"/>
  <c r="G24" i="12"/>
  <c r="B21" i="7"/>
  <c r="A22" i="7"/>
  <c r="A14" i="9"/>
  <c r="C13" i="9"/>
  <c r="A15" i="10"/>
  <c r="C14" i="10"/>
  <c r="D14" i="10" s="1"/>
  <c r="A16" i="8" l="1"/>
  <c r="C15" i="8"/>
  <c r="C15" i="10"/>
  <c r="D15" i="10" s="1"/>
  <c r="A16" i="10"/>
  <c r="A15" i="9"/>
  <c r="C14" i="9"/>
  <c r="A15" i="11"/>
  <c r="C14" i="11"/>
  <c r="A23" i="7"/>
  <c r="B22" i="7"/>
  <c r="F26" i="12"/>
  <c r="G25" i="12"/>
  <c r="F26" i="10"/>
  <c r="G25" i="10"/>
  <c r="A16" i="12"/>
  <c r="C15" i="12"/>
  <c r="D15" i="12" s="1"/>
  <c r="A17" i="8" l="1"/>
  <c r="C16" i="8"/>
  <c r="A17" i="12"/>
  <c r="C16" i="12"/>
  <c r="D16" i="12" s="1"/>
  <c r="F27" i="10"/>
  <c r="G26" i="10"/>
  <c r="F27" i="12"/>
  <c r="G26" i="12"/>
  <c r="A24" i="7"/>
  <c r="B23" i="7"/>
  <c r="A16" i="11"/>
  <c r="C15" i="11"/>
  <c r="C15" i="9"/>
  <c r="A16" i="9"/>
  <c r="A17" i="10"/>
  <c r="C16" i="10"/>
  <c r="D16" i="10" s="1"/>
  <c r="A18" i="8" l="1"/>
  <c r="C17" i="8"/>
  <c r="A17" i="9"/>
  <c r="C16" i="9"/>
  <c r="C17" i="10"/>
  <c r="D17" i="10" s="1"/>
  <c r="A18" i="10"/>
  <c r="A17" i="11"/>
  <c r="C16" i="11"/>
  <c r="A25" i="7"/>
  <c r="B24" i="7"/>
  <c r="F28" i="12"/>
  <c r="G27" i="12"/>
  <c r="F28" i="10"/>
  <c r="G27" i="10"/>
  <c r="A18" i="12"/>
  <c r="C17" i="12"/>
  <c r="D17" i="12" s="1"/>
  <c r="A19" i="8" l="1"/>
  <c r="C18" i="8"/>
  <c r="F29" i="10"/>
  <c r="G28" i="10"/>
  <c r="A19" i="12"/>
  <c r="C18" i="12"/>
  <c r="D18" i="12" s="1"/>
  <c r="A26" i="7"/>
  <c r="B25" i="7"/>
  <c r="A19" i="10"/>
  <c r="C18" i="10"/>
  <c r="D18" i="10" s="1"/>
  <c r="F29" i="12"/>
  <c r="G28" i="12"/>
  <c r="A18" i="11"/>
  <c r="C17" i="11"/>
  <c r="C17" i="9"/>
  <c r="A18" i="9"/>
  <c r="A20" i="8" l="1"/>
  <c r="C19" i="8"/>
  <c r="F30" i="12"/>
  <c r="G29" i="12"/>
  <c r="B26" i="7"/>
  <c r="A27" i="7"/>
  <c r="A19" i="9"/>
  <c r="C18" i="9"/>
  <c r="C18" i="11"/>
  <c r="A19" i="11"/>
  <c r="A20" i="10"/>
  <c r="C19" i="10"/>
  <c r="D19" i="10" s="1"/>
  <c r="C19" i="12"/>
  <c r="D19" i="12" s="1"/>
  <c r="A20" i="12"/>
  <c r="F30" i="10"/>
  <c r="G29" i="10"/>
  <c r="A21" i="8" l="1"/>
  <c r="C20" i="8"/>
  <c r="A21" i="12"/>
  <c r="C20" i="12"/>
  <c r="D20" i="12" s="1"/>
  <c r="F31" i="10"/>
  <c r="G30" i="10"/>
  <c r="A21" i="10"/>
  <c r="C20" i="10"/>
  <c r="D20" i="10" s="1"/>
  <c r="A20" i="11"/>
  <c r="C19" i="11"/>
  <c r="C19" i="9"/>
  <c r="A20" i="9"/>
  <c r="A28" i="7"/>
  <c r="B27" i="7"/>
  <c r="F31" i="12"/>
  <c r="G30" i="12"/>
  <c r="A22" i="8" l="1"/>
  <c r="C21" i="8"/>
  <c r="A30" i="7"/>
  <c r="B28" i="7"/>
  <c r="F32" i="12"/>
  <c r="G31" i="12"/>
  <c r="A21" i="9"/>
  <c r="C20" i="9"/>
  <c r="C20" i="11"/>
  <c r="A21" i="11"/>
  <c r="A22" i="10"/>
  <c r="C21" i="10"/>
  <c r="D21" i="10" s="1"/>
  <c r="F32" i="10"/>
  <c r="G31" i="10"/>
  <c r="C21" i="12"/>
  <c r="D21" i="12" s="1"/>
  <c r="A22" i="12"/>
  <c r="A23" i="8" l="1"/>
  <c r="C22" i="8"/>
  <c r="A23" i="12"/>
  <c r="C22" i="12"/>
  <c r="D22" i="12" s="1"/>
  <c r="F33" i="10"/>
  <c r="G32" i="10"/>
  <c r="C22" i="10"/>
  <c r="D22" i="10" s="1"/>
  <c r="A23" i="10"/>
  <c r="A22" i="11"/>
  <c r="C21" i="11"/>
  <c r="A22" i="9"/>
  <c r="C21" i="9"/>
  <c r="F33" i="12"/>
  <c r="G32" i="12"/>
  <c r="A31" i="7"/>
  <c r="B30" i="7"/>
  <c r="A24" i="8" l="1"/>
  <c r="C23" i="8"/>
  <c r="F34" i="12"/>
  <c r="G33" i="12"/>
  <c r="A23" i="9"/>
  <c r="C22" i="9"/>
  <c r="A32" i="7"/>
  <c r="B31" i="7"/>
  <c r="A23" i="11"/>
  <c r="C22" i="11"/>
  <c r="A24" i="10"/>
  <c r="C23" i="10"/>
  <c r="D23" i="10" s="1"/>
  <c r="F34" i="10"/>
  <c r="G33" i="10"/>
  <c r="A24" i="12"/>
  <c r="C23" i="12"/>
  <c r="D23" i="12" s="1"/>
  <c r="A25" i="8" l="1"/>
  <c r="C24" i="8"/>
  <c r="F35" i="10"/>
  <c r="G34" i="10"/>
  <c r="A25" i="12"/>
  <c r="C24" i="12"/>
  <c r="D24" i="12" s="1"/>
  <c r="C24" i="10"/>
  <c r="D24" i="10" s="1"/>
  <c r="A25" i="10"/>
  <c r="A24" i="11"/>
  <c r="C23" i="11"/>
  <c r="A33" i="7"/>
  <c r="B32" i="7"/>
  <c r="A24" i="9"/>
  <c r="C23" i="9"/>
  <c r="F35" i="12"/>
  <c r="G34" i="12"/>
  <c r="A26" i="8" l="1"/>
  <c r="C25" i="8"/>
  <c r="F36" i="12"/>
  <c r="G35" i="12"/>
  <c r="C24" i="9"/>
  <c r="A25" i="9"/>
  <c r="A34" i="7"/>
  <c r="B33" i="7"/>
  <c r="A25" i="11"/>
  <c r="C24" i="11"/>
  <c r="A26" i="10"/>
  <c r="C25" i="10"/>
  <c r="D25" i="10" s="1"/>
  <c r="A26" i="12"/>
  <c r="C25" i="12"/>
  <c r="D25" i="12" s="1"/>
  <c r="F36" i="10"/>
  <c r="G35" i="10"/>
  <c r="A27" i="8" l="1"/>
  <c r="C26" i="8"/>
  <c r="F37" i="10"/>
  <c r="G36" i="10"/>
  <c r="C26" i="12"/>
  <c r="D26" i="12" s="1"/>
  <c r="A27" i="12"/>
  <c r="C26" i="10"/>
  <c r="D26" i="10" s="1"/>
  <c r="A27" i="10"/>
  <c r="C25" i="11"/>
  <c r="A26" i="11"/>
  <c r="A35" i="7"/>
  <c r="B34" i="7"/>
  <c r="A26" i="9"/>
  <c r="C25" i="9"/>
  <c r="F37" i="12"/>
  <c r="G36" i="12"/>
  <c r="A28" i="8" l="1"/>
  <c r="C27" i="8"/>
  <c r="F38" i="12"/>
  <c r="G37" i="12"/>
  <c r="C26" i="9"/>
  <c r="A27" i="9"/>
  <c r="A36" i="7"/>
  <c r="B35" i="7"/>
  <c r="A28" i="10"/>
  <c r="C27" i="10"/>
  <c r="D27" i="10" s="1"/>
  <c r="A27" i="11"/>
  <c r="C26" i="11"/>
  <c r="A28" i="12"/>
  <c r="C27" i="12"/>
  <c r="D27" i="12" s="1"/>
  <c r="F38" i="10"/>
  <c r="G37" i="10"/>
  <c r="A29" i="8" l="1"/>
  <c r="C29" i="8" s="1"/>
  <c r="C28" i="8"/>
  <c r="A29" i="10"/>
  <c r="C28" i="10"/>
  <c r="D28" i="10" s="1"/>
  <c r="F39" i="10"/>
  <c r="G38" i="10"/>
  <c r="C28" i="12"/>
  <c r="D28" i="12" s="1"/>
  <c r="A29" i="12"/>
  <c r="C27" i="11"/>
  <c r="A28" i="11"/>
  <c r="A37" i="7"/>
  <c r="B36" i="7"/>
  <c r="A28" i="9"/>
  <c r="C27" i="9"/>
  <c r="F39" i="12"/>
  <c r="G38" i="12"/>
  <c r="F40" i="12" l="1"/>
  <c r="G39" i="12"/>
  <c r="A29" i="9"/>
  <c r="C28" i="9"/>
  <c r="A38" i="7"/>
  <c r="B37" i="7"/>
  <c r="A29" i="11"/>
  <c r="C28" i="11"/>
  <c r="A30" i="12"/>
  <c r="C29" i="12"/>
  <c r="D29" i="12" s="1"/>
  <c r="F40" i="10"/>
  <c r="G39" i="10"/>
  <c r="A30" i="10"/>
  <c r="C29" i="10"/>
  <c r="D29" i="10" s="1"/>
  <c r="F41" i="10" l="1"/>
  <c r="G40" i="10"/>
  <c r="A31" i="10"/>
  <c r="C30" i="10"/>
  <c r="D30" i="10" s="1"/>
  <c r="C30" i="12"/>
  <c r="D30" i="12" s="1"/>
  <c r="A31" i="12"/>
  <c r="C29" i="11"/>
  <c r="A30" i="11"/>
  <c r="B38" i="7"/>
  <c r="A39" i="7"/>
  <c r="C29" i="9"/>
  <c r="A30" i="9"/>
  <c r="F41" i="12"/>
  <c r="G40" i="12"/>
  <c r="F42" i="12" l="1"/>
  <c r="G41" i="12"/>
  <c r="A41" i="7"/>
  <c r="B39" i="7"/>
  <c r="A32" i="12"/>
  <c r="C31" i="12"/>
  <c r="D31" i="12" s="1"/>
  <c r="A31" i="9"/>
  <c r="C30" i="9"/>
  <c r="A31" i="11"/>
  <c r="C30" i="11"/>
  <c r="C31" i="10"/>
  <c r="D31" i="10" s="1"/>
  <c r="A32" i="10"/>
  <c r="F42" i="10"/>
  <c r="G41" i="10"/>
  <c r="G42" i="10" l="1"/>
  <c r="F43" i="10"/>
  <c r="G43" i="10" s="1"/>
  <c r="A33" i="10"/>
  <c r="C32" i="10"/>
  <c r="D32" i="10" s="1"/>
  <c r="A32" i="11"/>
  <c r="C31" i="11"/>
  <c r="C31" i="9"/>
  <c r="A32" i="9"/>
  <c r="A33" i="12"/>
  <c r="C32" i="12"/>
  <c r="D32" i="12" s="1"/>
  <c r="A42" i="7"/>
  <c r="B41" i="7"/>
  <c r="F43" i="12"/>
  <c r="G42" i="12"/>
  <c r="F44" i="12" l="1"/>
  <c r="G43" i="12"/>
  <c r="A43" i="7"/>
  <c r="B42" i="7"/>
  <c r="A34" i="12"/>
  <c r="C33" i="12"/>
  <c r="D33" i="12" s="1"/>
  <c r="A33" i="9"/>
  <c r="C32" i="9"/>
  <c r="A33" i="11"/>
  <c r="C32" i="11"/>
  <c r="C33" i="10"/>
  <c r="D33" i="10" s="1"/>
  <c r="A34" i="10"/>
  <c r="A35" i="10" l="1"/>
  <c r="C34" i="10"/>
  <c r="D34" i="10" s="1"/>
  <c r="C33" i="9"/>
  <c r="A34" i="9"/>
  <c r="A34" i="11"/>
  <c r="C33" i="11"/>
  <c r="A35" i="12"/>
  <c r="C34" i="12"/>
  <c r="D34" i="12" s="1"/>
  <c r="A44" i="7"/>
  <c r="B43" i="7"/>
  <c r="F45" i="12"/>
  <c r="G44" i="12"/>
  <c r="F46" i="12" l="1"/>
  <c r="G45" i="12"/>
  <c r="B44" i="7"/>
  <c r="A45" i="7"/>
  <c r="A35" i="9"/>
  <c r="C34" i="9"/>
  <c r="C35" i="12"/>
  <c r="D35" i="12" s="1"/>
  <c r="A36" i="12"/>
  <c r="C34" i="11"/>
  <c r="A35" i="11"/>
  <c r="A36" i="10"/>
  <c r="C35" i="10"/>
  <c r="D35" i="10" s="1"/>
  <c r="A37" i="10" l="1"/>
  <c r="C36" i="10"/>
  <c r="D36" i="10" s="1"/>
  <c r="A36" i="11"/>
  <c r="C35" i="11"/>
  <c r="A37" i="12"/>
  <c r="C36" i="12"/>
  <c r="D36" i="12" s="1"/>
  <c r="C35" i="9"/>
  <c r="A36" i="9"/>
  <c r="A46" i="7"/>
  <c r="B45" i="7"/>
  <c r="F47" i="12"/>
  <c r="G46" i="12"/>
  <c r="F48" i="12" l="1"/>
  <c r="G47" i="12"/>
  <c r="A47" i="7"/>
  <c r="B46" i="7"/>
  <c r="A37" i="9"/>
  <c r="C36" i="9"/>
  <c r="C37" i="12"/>
  <c r="D37" i="12" s="1"/>
  <c r="A38" i="12"/>
  <c r="C36" i="11"/>
  <c r="A37" i="11"/>
  <c r="A38" i="10"/>
  <c r="C37" i="10"/>
  <c r="D37" i="10" s="1"/>
  <c r="C38" i="10" l="1"/>
  <c r="D38" i="10" s="1"/>
  <c r="A39" i="10"/>
  <c r="A38" i="11"/>
  <c r="C37" i="11"/>
  <c r="A39" i="12"/>
  <c r="C38" i="12"/>
  <c r="D38" i="12" s="1"/>
  <c r="A38" i="9"/>
  <c r="C37" i="9"/>
  <c r="A48" i="7"/>
  <c r="B47" i="7"/>
  <c r="F49" i="12"/>
  <c r="G48" i="12"/>
  <c r="A39" i="9" l="1"/>
  <c r="C38" i="9"/>
  <c r="F50" i="12"/>
  <c r="G49" i="12"/>
  <c r="A49" i="7"/>
  <c r="B48" i="7"/>
  <c r="A40" i="12"/>
  <c r="C39" i="12"/>
  <c r="D39" i="12" s="1"/>
  <c r="A39" i="11"/>
  <c r="C38" i="11"/>
  <c r="A40" i="10"/>
  <c r="C39" i="10"/>
  <c r="D39" i="10" s="1"/>
  <c r="C40" i="10" l="1"/>
  <c r="D40" i="10" s="1"/>
  <c r="A41" i="10"/>
  <c r="A40" i="11"/>
  <c r="C39" i="11"/>
  <c r="A41" i="12"/>
  <c r="C40" i="12"/>
  <c r="D40" i="12" s="1"/>
  <c r="A50" i="7"/>
  <c r="B49" i="7"/>
  <c r="F51" i="12"/>
  <c r="G50" i="12"/>
  <c r="A40" i="9"/>
  <c r="C39" i="9"/>
  <c r="C40" i="9" l="1"/>
  <c r="A41" i="9"/>
  <c r="A42" i="12"/>
  <c r="C41" i="12"/>
  <c r="D41" i="12" s="1"/>
  <c r="F52" i="12"/>
  <c r="G51" i="12"/>
  <c r="A52" i="7"/>
  <c r="B50" i="7"/>
  <c r="A41" i="11"/>
  <c r="C40" i="11"/>
  <c r="A42" i="10"/>
  <c r="C41" i="10"/>
  <c r="D41" i="10" s="1"/>
  <c r="C42" i="10" l="1"/>
  <c r="D42" i="10" s="1"/>
  <c r="A43" i="10"/>
  <c r="C43" i="10" s="1"/>
  <c r="D43" i="10" s="1"/>
  <c r="C41" i="11"/>
  <c r="A42" i="11"/>
  <c r="A53" i="7"/>
  <c r="B52" i="7"/>
  <c r="F53" i="12"/>
  <c r="G52" i="12"/>
  <c r="C42" i="12"/>
  <c r="D42" i="12" s="1"/>
  <c r="A43" i="12"/>
  <c r="A42" i="9"/>
  <c r="C41" i="9"/>
  <c r="C42" i="9" l="1"/>
  <c r="A43" i="9"/>
  <c r="A44" i="12"/>
  <c r="C43" i="12"/>
  <c r="D43" i="12" s="1"/>
  <c r="F54" i="12"/>
  <c r="G53" i="12"/>
  <c r="A54" i="7"/>
  <c r="B53" i="7"/>
  <c r="A43" i="11"/>
  <c r="C42" i="11"/>
  <c r="C43" i="11" l="1"/>
  <c r="A44" i="11"/>
  <c r="C44" i="11" s="1"/>
  <c r="A55" i="7"/>
  <c r="B54" i="7"/>
  <c r="F55" i="12"/>
  <c r="G54" i="12"/>
  <c r="C44" i="12"/>
  <c r="D44" i="12" s="1"/>
  <c r="A45" i="12"/>
  <c r="A44" i="9"/>
  <c r="C43" i="9"/>
  <c r="A45" i="9" l="1"/>
  <c r="C45" i="9" s="1"/>
  <c r="C44" i="9"/>
  <c r="F56" i="12"/>
  <c r="G55" i="12"/>
  <c r="A46" i="12"/>
  <c r="C45" i="12"/>
  <c r="D45" i="12" s="1"/>
  <c r="A56" i="7"/>
  <c r="B55" i="7"/>
  <c r="C46" i="12" l="1"/>
  <c r="D46" i="12" s="1"/>
  <c r="A47" i="12"/>
  <c r="B56" i="7"/>
  <c r="A57" i="7"/>
  <c r="F57" i="12"/>
  <c r="G56" i="12"/>
  <c r="F58" i="12" l="1"/>
  <c r="G57" i="12"/>
  <c r="A58" i="7"/>
  <c r="B57" i="7"/>
  <c r="A48" i="12"/>
  <c r="C47" i="12"/>
  <c r="D47" i="12" s="1"/>
  <c r="A49" i="12" l="1"/>
  <c r="C48" i="12"/>
  <c r="D48" i="12" s="1"/>
  <c r="A59" i="7"/>
  <c r="B58" i="7"/>
  <c r="F59" i="12"/>
  <c r="G58" i="12"/>
  <c r="F60" i="12" l="1"/>
  <c r="G59" i="12"/>
  <c r="A60" i="7"/>
  <c r="B59" i="7"/>
  <c r="A50" i="12"/>
  <c r="C49" i="12"/>
  <c r="D49" i="12" s="1"/>
  <c r="A51" i="12" l="1"/>
  <c r="C50" i="12"/>
  <c r="D50" i="12" s="1"/>
  <c r="A61" i="7"/>
  <c r="B60" i="7"/>
  <c r="F61" i="12"/>
  <c r="G60" i="12"/>
  <c r="F62" i="12" l="1"/>
  <c r="G61" i="12"/>
  <c r="B61" i="7"/>
  <c r="A63" i="7"/>
  <c r="C51" i="12"/>
  <c r="D51" i="12" s="1"/>
  <c r="A52" i="12"/>
  <c r="G62" i="12" l="1"/>
  <c r="F63" i="12"/>
  <c r="A53" i="12"/>
  <c r="C52" i="12"/>
  <c r="D52" i="12" s="1"/>
  <c r="A64" i="7"/>
  <c r="B63" i="7"/>
  <c r="G63" i="12" l="1"/>
  <c r="F64" i="12"/>
  <c r="G64" i="12" s="1"/>
  <c r="A65" i="7"/>
  <c r="B64" i="7"/>
  <c r="C53" i="12"/>
  <c r="D53" i="12" s="1"/>
  <c r="A54" i="12"/>
  <c r="A55" i="12" l="1"/>
  <c r="C54" i="12"/>
  <c r="D54" i="12" s="1"/>
  <c r="A66" i="7"/>
  <c r="B65" i="7"/>
  <c r="A67" i="7" l="1"/>
  <c r="B66" i="7"/>
  <c r="A56" i="12"/>
  <c r="C55" i="12"/>
  <c r="D55" i="12" s="1"/>
  <c r="A57" i="12" l="1"/>
  <c r="C56" i="12"/>
  <c r="D56" i="12" s="1"/>
  <c r="A68" i="7"/>
  <c r="B67" i="7"/>
  <c r="A69" i="7" l="1"/>
  <c r="B68" i="7"/>
  <c r="A58" i="12"/>
  <c r="C57" i="12"/>
  <c r="D57" i="12" s="1"/>
  <c r="C58" i="12" l="1"/>
  <c r="D58" i="12" s="1"/>
  <c r="A59" i="12"/>
  <c r="A70" i="7"/>
  <c r="B69" i="7"/>
  <c r="A71" i="7" l="1"/>
  <c r="B70" i="7"/>
  <c r="A60" i="12"/>
  <c r="C59" i="12"/>
  <c r="D59" i="12" s="1"/>
  <c r="C60" i="12" l="1"/>
  <c r="D60" i="12" s="1"/>
  <c r="A61" i="12"/>
  <c r="A72" i="7"/>
  <c r="B71" i="7"/>
  <c r="A74" i="7" l="1"/>
  <c r="B72" i="7"/>
  <c r="A62" i="12"/>
  <c r="C62" i="12" s="1"/>
  <c r="D62" i="12" s="1"/>
  <c r="C61" i="12"/>
  <c r="D61" i="12" s="1"/>
  <c r="B74" i="7" l="1"/>
  <c r="A75" i="7"/>
  <c r="A76" i="7" l="1"/>
  <c r="B75" i="7"/>
  <c r="A77" i="7" l="1"/>
  <c r="B76" i="7"/>
  <c r="A78" i="7" l="1"/>
  <c r="B77" i="7"/>
  <c r="A79" i="7" l="1"/>
  <c r="B78" i="7"/>
  <c r="B79" i="7" l="1"/>
  <c r="A80" i="7"/>
  <c r="A81" i="7" l="1"/>
  <c r="B80" i="7"/>
  <c r="A82" i="7" l="1"/>
  <c r="B81" i="7"/>
  <c r="A83" i="7" l="1"/>
  <c r="B82" i="7"/>
  <c r="A85" i="7" l="1"/>
  <c r="B83" i="7"/>
  <c r="A86" i="7" l="1"/>
  <c r="B85" i="7"/>
  <c r="A87" i="7" l="1"/>
  <c r="B86" i="7"/>
  <c r="A88" i="7" l="1"/>
  <c r="B87" i="7"/>
  <c r="A89" i="7" l="1"/>
  <c r="B88" i="7"/>
  <c r="A90" i="7" l="1"/>
  <c r="B89" i="7"/>
  <c r="A91" i="7" l="1"/>
  <c r="B90" i="7"/>
  <c r="B91" i="7" l="1"/>
  <c r="A92" i="7"/>
  <c r="A93" i="7" l="1"/>
  <c r="B92" i="7"/>
  <c r="A94" i="7" l="1"/>
  <c r="B93" i="7"/>
  <c r="B94" i="7" l="1"/>
  <c r="A95" i="7"/>
  <c r="B95" i="7" l="1"/>
  <c r="A96" i="7"/>
  <c r="B96" i="7" l="1"/>
  <c r="A97" i="7"/>
  <c r="B97" i="7" l="1"/>
  <c r="A98" i="7"/>
  <c r="B98" i="7" l="1"/>
  <c r="A99" i="7"/>
  <c r="B99" i="7" l="1"/>
  <c r="A100" i="7"/>
  <c r="B100" i="7" l="1"/>
  <c r="A101" i="7"/>
  <c r="B101" i="7" l="1"/>
  <c r="A102" i="7"/>
  <c r="A103" i="7" l="1"/>
  <c r="B102" i="7"/>
  <c r="A104" i="7" l="1"/>
  <c r="B103" i="7"/>
  <c r="B104" i="7" l="1"/>
  <c r="A105" i="7"/>
  <c r="B105" i="7" l="1"/>
  <c r="A106" i="7"/>
  <c r="B106" i="7" l="1"/>
  <c r="A107" i="7"/>
  <c r="A108" i="7" l="1"/>
  <c r="B107" i="7"/>
  <c r="B108" i="7" l="1"/>
  <c r="A109" i="7"/>
  <c r="B109" i="7" l="1"/>
  <c r="A110" i="7"/>
  <c r="B110" i="7" l="1"/>
  <c r="A111" i="7"/>
  <c r="A112" i="7" l="1"/>
  <c r="B111" i="7"/>
  <c r="A113" i="7" l="1"/>
  <c r="B112" i="7"/>
  <c r="A114" i="7" l="1"/>
  <c r="B113" i="7"/>
  <c r="B114" i="7" l="1"/>
  <c r="A115" i="7"/>
  <c r="A116" i="7" l="1"/>
  <c r="B115" i="7"/>
  <c r="B116" i="7" l="1"/>
  <c r="A117" i="7"/>
  <c r="B117" i="7" l="1"/>
  <c r="A118" i="7"/>
  <c r="A119" i="7" l="1"/>
  <c r="B118" i="7"/>
  <c r="B119" i="7" l="1"/>
  <c r="A120" i="7"/>
  <c r="B120" i="7" l="1"/>
  <c r="A121" i="7"/>
  <c r="B121" i="7" l="1"/>
  <c r="A122" i="7"/>
  <c r="B122" i="7" l="1"/>
  <c r="A123" i="7"/>
  <c r="B123" i="7" l="1"/>
  <c r="A124" i="7"/>
  <c r="B124" i="7" l="1"/>
  <c r="A125" i="7"/>
  <c r="B125" i="7" l="1"/>
  <c r="A126" i="7"/>
  <c r="A127" i="7" l="1"/>
  <c r="B126" i="7"/>
  <c r="B127" i="7" l="1"/>
  <c r="A128" i="7"/>
  <c r="B128" i="7" l="1"/>
  <c r="A129" i="7"/>
  <c r="B129" i="7" l="1"/>
  <c r="A130" i="7"/>
  <c r="B130" i="7" l="1"/>
  <c r="A131" i="7"/>
  <c r="B131" i="7" l="1"/>
  <c r="A132" i="7"/>
  <c r="A133" i="7" l="1"/>
  <c r="B132" i="7"/>
  <c r="B133" i="7" l="1"/>
  <c r="A134" i="7"/>
  <c r="A135" i="7" l="1"/>
  <c r="B134" i="7"/>
  <c r="B135" i="7" l="1"/>
  <c r="A136" i="7"/>
  <c r="B136" i="7" l="1"/>
  <c r="A137" i="7"/>
  <c r="B137" i="7" l="1"/>
  <c r="A138" i="7"/>
  <c r="B138" i="7" l="1"/>
  <c r="A139" i="7"/>
  <c r="B139" i="7" l="1"/>
  <c r="A140" i="7"/>
  <c r="B140" i="7" l="1"/>
  <c r="A141" i="7"/>
  <c r="B141" i="7" l="1"/>
  <c r="A142" i="7"/>
  <c r="A143" i="7" l="1"/>
  <c r="B142" i="7"/>
  <c r="B143" i="7" l="1"/>
  <c r="A144" i="7"/>
  <c r="B14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700-000001000000}">
      <text>
        <r>
          <rPr>
            <sz val="10"/>
            <color rgb="FF000000"/>
            <rFont val="Arial"/>
            <family val="2"/>
            <scheme val="minor"/>
          </rPr>
          <t>Steve Wilkins:
Tax Bracket after Standard Deduction is Subtracted ($11,800 less $2,340 = $9,460)</t>
        </r>
      </text>
    </comment>
  </commentList>
</comments>
</file>

<file path=xl/sharedStrings.xml><?xml version="1.0" encoding="utf-8"?>
<sst xmlns="http://schemas.openxmlformats.org/spreadsheetml/2006/main" count="326" uniqueCount="47">
  <si>
    <t xml:space="preserve">         If Your Income,</t>
  </si>
  <si>
    <t xml:space="preserve">            Line 00, is</t>
  </si>
  <si>
    <t>From</t>
  </si>
  <si>
    <t>To</t>
  </si>
  <si>
    <t>%</t>
  </si>
  <si>
    <t>Rate</t>
  </si>
  <si>
    <t>As Much</t>
  </si>
  <si>
    <t>But Less</t>
  </si>
  <si>
    <t xml:space="preserve">Your  </t>
  </si>
  <si>
    <t xml:space="preserve">As </t>
  </si>
  <si>
    <t>Than</t>
  </si>
  <si>
    <t>Tax is</t>
  </si>
  <si>
    <t>ApplicableTaxRate</t>
  </si>
  <si>
    <t>TaxRateHigh</t>
  </si>
  <si>
    <t>Differential</t>
  </si>
  <si>
    <t>HighDifferential</t>
  </si>
  <si>
    <t>BracketAdjustment</t>
  </si>
  <si>
    <t>over</t>
  </si>
  <si>
    <t>Single</t>
  </si>
  <si>
    <t xml:space="preserve">Amount </t>
  </si>
  <si>
    <t>Less Than</t>
  </si>
  <si>
    <t>Tax From Table</t>
  </si>
  <si>
    <t>Credit</t>
  </si>
  <si>
    <t>Tax</t>
  </si>
  <si>
    <t>2023 CPI</t>
  </si>
  <si>
    <t>of Increase</t>
  </si>
  <si>
    <t>Increase</t>
  </si>
  <si>
    <t>(BxD)</t>
  </si>
  <si>
    <t>Bracket</t>
  </si>
  <si>
    <t>New SD</t>
  </si>
  <si>
    <t>Head of Household 1</t>
  </si>
  <si>
    <t>Midpoint</t>
  </si>
  <si>
    <t>Less SD</t>
  </si>
  <si>
    <t>Head of Household 2</t>
  </si>
  <si>
    <t>Married - 1</t>
  </si>
  <si>
    <t>Married</t>
  </si>
  <si>
    <t>Married - 2</t>
  </si>
  <si>
    <t>Bracket Adjustment Amounts</t>
  </si>
  <si>
    <t>and over</t>
  </si>
  <si>
    <t>Tax Brackets - Net Income less than or equal to $92,300</t>
  </si>
  <si>
    <t>Tax Brackets - Net Income Greater Than $92,300</t>
  </si>
  <si>
    <t>Manual Calculation Check</t>
  </si>
  <si>
    <t>2023 Brackets</t>
  </si>
  <si>
    <t>New 2024</t>
  </si>
  <si>
    <t>Less Differential</t>
  </si>
  <si>
    <t>Difference</t>
  </si>
  <si>
    <t>(Rev 09/13/2024)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</si>
</sst>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"/>
    <numFmt numFmtId="165" formatCode="0.0%"/>
    <numFmt numFmtId="166" formatCode="0.0000"/>
    <numFmt numFmtId="167" formatCode="0.0000%"/>
    <numFmt numFmtId="168" formatCode="&quot;$&quot;#,##0.00"/>
    <numFmt numFmtId="169" formatCode="_(&quot;$&quot;* #,##0_);_(&quot;$&quot;* \(#,##0\);_(&quot;$&quot;* &quot;-&quot;??_);_(@_)"/>
    <numFmt numFmtId="170" formatCode="0.000"/>
  </numFmts>
  <fonts count="13" x14ac:knownFonts="1">
    <font>
      <sz val="10"/>
      <color rgb="FF000000"/>
      <name val="Arial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63"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1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2" borderId="10" xfId="0" applyFont="1" applyFill="1" applyBorder="1" applyAlignment="1"/>
    <xf numFmtId="0" fontId="3" fillId="2" borderId="11" xfId="0" applyFont="1" applyFill="1" applyBorder="1"/>
    <xf numFmtId="0" fontId="3" fillId="2" borderId="12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6" xfId="0" applyFont="1" applyFill="1" applyBorder="1"/>
    <xf numFmtId="0" fontId="2" fillId="2" borderId="18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20" xfId="0" applyFont="1" applyBorder="1"/>
    <xf numFmtId="0" fontId="2" fillId="0" borderId="21" xfId="0" applyFont="1" applyBorder="1"/>
    <xf numFmtId="165" fontId="3" fillId="0" borderId="0" xfId="0" applyNumberFormat="1" applyFont="1" applyAlignment="1">
      <alignment horizontal="center"/>
    </xf>
    <xf numFmtId="8" fontId="3" fillId="0" borderId="19" xfId="0" applyNumberFormat="1" applyFont="1" applyBorder="1" applyAlignment="1">
      <alignment horizontal="left"/>
    </xf>
    <xf numFmtId="0" fontId="2" fillId="0" borderId="22" xfId="0" applyFont="1" applyBorder="1"/>
    <xf numFmtId="8" fontId="3" fillId="0" borderId="23" xfId="0" applyNumberFormat="1" applyFont="1" applyBorder="1"/>
    <xf numFmtId="0" fontId="2" fillId="0" borderId="24" xfId="0" applyFont="1" applyBorder="1"/>
    <xf numFmtId="0" fontId="2" fillId="0" borderId="25" xfId="0" applyFont="1" applyBorder="1"/>
    <xf numFmtId="8" fontId="3" fillId="0" borderId="0" xfId="0" applyNumberFormat="1" applyFont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4" fillId="0" borderId="0" xfId="0" applyFont="1"/>
    <xf numFmtId="3" fontId="3" fillId="0" borderId="7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6" fontId="2" fillId="0" borderId="0" xfId="0" applyNumberFormat="1" applyFont="1"/>
    <xf numFmtId="0" fontId="3" fillId="0" borderId="28" xfId="0" applyFont="1" applyBorder="1"/>
    <xf numFmtId="0" fontId="2" fillId="0" borderId="29" xfId="0" applyFont="1" applyBorder="1"/>
    <xf numFmtId="0" fontId="3" fillId="0" borderId="30" xfId="0" applyFont="1" applyBorder="1"/>
    <xf numFmtId="0" fontId="1" fillId="0" borderId="31" xfId="0" applyFont="1" applyBorder="1"/>
    <xf numFmtId="0" fontId="2" fillId="0" borderId="32" xfId="0" applyFont="1" applyBorder="1"/>
    <xf numFmtId="0" fontId="1" fillId="0" borderId="0" xfId="0" applyFont="1"/>
    <xf numFmtId="0" fontId="2" fillId="0" borderId="33" xfId="0" applyFont="1" applyBorder="1"/>
    <xf numFmtId="0" fontId="1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3" fontId="3" fillId="0" borderId="13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3" fillId="0" borderId="26" xfId="0" applyNumberFormat="1" applyFont="1" applyBorder="1"/>
    <xf numFmtId="3" fontId="3" fillId="0" borderId="27" xfId="0" applyNumberFormat="1" applyFont="1" applyBorder="1"/>
    <xf numFmtId="3" fontId="3" fillId="0" borderId="36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0" fontId="3" fillId="0" borderId="37" xfId="0" applyFont="1" applyBorder="1"/>
    <xf numFmtId="0" fontId="2" fillId="0" borderId="38" xfId="0" applyFont="1" applyBorder="1"/>
    <xf numFmtId="0" fontId="2" fillId="0" borderId="37" xfId="0" applyFont="1" applyBorder="1"/>
    <xf numFmtId="0" fontId="2" fillId="0" borderId="39" xfId="0" applyFont="1" applyBorder="1"/>
    <xf numFmtId="0" fontId="2" fillId="0" borderId="4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2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33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7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35" xfId="0" applyFont="1" applyBorder="1"/>
    <xf numFmtId="3" fontId="3" fillId="0" borderId="8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3" fillId="0" borderId="41" xfId="0" applyNumberFormat="1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43" xfId="0" applyNumberFormat="1" applyFont="1" applyBorder="1" applyAlignment="1">
      <alignment horizontal="center"/>
    </xf>
    <xf numFmtId="3" fontId="3" fillId="0" borderId="44" xfId="0" applyNumberFormat="1" applyFont="1" applyBorder="1" applyAlignment="1">
      <alignment horizontal="center"/>
    </xf>
    <xf numFmtId="0" fontId="3" fillId="0" borderId="31" xfId="0" applyFont="1" applyBorder="1"/>
    <xf numFmtId="0" fontId="3" fillId="0" borderId="42" xfId="0" applyFont="1" applyBorder="1"/>
    <xf numFmtId="3" fontId="3" fillId="0" borderId="33" xfId="0" applyNumberFormat="1" applyFont="1" applyBorder="1" applyAlignment="1">
      <alignment horizontal="center"/>
    </xf>
    <xf numFmtId="0" fontId="3" fillId="0" borderId="24" xfId="0" applyFont="1" applyBorder="1"/>
    <xf numFmtId="0" fontId="3" fillId="0" borderId="43" xfId="0" applyFont="1" applyBorder="1"/>
    <xf numFmtId="3" fontId="3" fillId="0" borderId="37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42" fontId="2" fillId="0" borderId="0" xfId="0" applyNumberFormat="1" applyFont="1"/>
    <xf numFmtId="42" fontId="7" fillId="0" borderId="38" xfId="0" applyNumberFormat="1" applyFont="1" applyBorder="1" applyAlignment="1">
      <alignment horizontal="center"/>
    </xf>
    <xf numFmtId="42" fontId="7" fillId="3" borderId="5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1" xfId="0" applyFont="1" applyFill="1" applyBorder="1" applyAlignment="1">
      <alignment horizontal="center"/>
    </xf>
    <xf numFmtId="42" fontId="2" fillId="0" borderId="0" xfId="0" applyNumberFormat="1" applyFont="1" applyAlignment="1"/>
    <xf numFmtId="3" fontId="4" fillId="0" borderId="0" xfId="0" applyNumberFormat="1" applyFont="1"/>
    <xf numFmtId="167" fontId="2" fillId="0" borderId="3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42" fontId="7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/>
    <xf numFmtId="168" fontId="2" fillId="3" borderId="11" xfId="0" applyNumberFormat="1" applyFont="1" applyFill="1" applyBorder="1"/>
    <xf numFmtId="168" fontId="2" fillId="0" borderId="0" xfId="0" applyNumberFormat="1" applyFont="1" applyAlignment="1"/>
    <xf numFmtId="42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167" fontId="2" fillId="0" borderId="0" xfId="0" applyNumberFormat="1" applyFont="1"/>
    <xf numFmtId="42" fontId="7" fillId="0" borderId="38" xfId="0" applyNumberFormat="1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64" fontId="2" fillId="0" borderId="0" xfId="0" applyNumberFormat="1" applyFont="1" applyAlignment="1"/>
    <xf numFmtId="10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8" fontId="2" fillId="0" borderId="0" xfId="0" applyNumberFormat="1" applyFont="1"/>
    <xf numFmtId="1" fontId="0" fillId="0" borderId="0" xfId="0" applyNumberFormat="1" applyFont="1" applyAlignment="1"/>
    <xf numFmtId="8" fontId="0" fillId="0" borderId="0" xfId="0" applyNumberFormat="1" applyFont="1" applyAlignment="1"/>
    <xf numFmtId="0" fontId="9" fillId="0" borderId="0" xfId="0" applyFont="1"/>
    <xf numFmtId="3" fontId="6" fillId="0" borderId="0" xfId="0" applyNumberFormat="1" applyFont="1"/>
    <xf numFmtId="3" fontId="0" fillId="0" borderId="0" xfId="0" applyNumberFormat="1" applyFont="1" applyAlignment="1"/>
    <xf numFmtId="0" fontId="0" fillId="0" borderId="0" xfId="0" applyFont="1" applyAlignment="1"/>
    <xf numFmtId="164" fontId="3" fillId="4" borderId="10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2" fontId="2" fillId="0" borderId="0" xfId="0" applyNumberFormat="1" applyFont="1"/>
    <xf numFmtId="165" fontId="2" fillId="0" borderId="0" xfId="1" applyNumberFormat="1" applyFont="1"/>
    <xf numFmtId="0" fontId="9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3" fontId="3" fillId="0" borderId="49" xfId="0" applyNumberFormat="1" applyFont="1" applyBorder="1" applyAlignment="1">
      <alignment horizontal="center"/>
    </xf>
    <xf numFmtId="3" fontId="6" fillId="0" borderId="49" xfId="0" applyNumberFormat="1" applyFont="1" applyBorder="1"/>
    <xf numFmtId="3" fontId="3" fillId="0" borderId="33" xfId="0" applyNumberFormat="1" applyFont="1" applyFill="1" applyBorder="1" applyAlignment="1">
      <alignment horizontal="center"/>
    </xf>
    <xf numFmtId="42" fontId="7" fillId="0" borderId="50" xfId="0" applyNumberFormat="1" applyFont="1" applyBorder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5" fontId="2" fillId="5" borderId="0" xfId="1" applyNumberFormat="1" applyFont="1" applyFill="1"/>
    <xf numFmtId="3" fontId="3" fillId="5" borderId="7" xfId="0" applyNumberFormat="1" applyFont="1" applyFill="1" applyBorder="1" applyAlignment="1">
      <alignment horizontal="center"/>
    </xf>
    <xf numFmtId="3" fontId="3" fillId="5" borderId="0" xfId="0" applyNumberFormat="1" applyFont="1" applyFill="1" applyAlignment="1">
      <alignment horizontal="center"/>
    </xf>
    <xf numFmtId="2" fontId="0" fillId="0" borderId="0" xfId="0" applyNumberFormat="1" applyFont="1" applyAlignment="1"/>
    <xf numFmtId="4" fontId="0" fillId="0" borderId="0" xfId="0" applyNumberFormat="1" applyFont="1" applyAlignment="1"/>
    <xf numFmtId="3" fontId="3" fillId="0" borderId="45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46" xfId="0" applyNumberFormat="1" applyFont="1" applyFill="1" applyBorder="1" applyAlignment="1">
      <alignment horizontal="center"/>
    </xf>
    <xf numFmtId="3" fontId="3" fillId="5" borderId="33" xfId="0" applyNumberFormat="1" applyFont="1" applyFill="1" applyBorder="1" applyAlignment="1">
      <alignment horizontal="center"/>
    </xf>
    <xf numFmtId="170" fontId="0" fillId="0" borderId="0" xfId="0" applyNumberFormat="1" applyFont="1" applyAlignme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2" fontId="7" fillId="3" borderId="47" xfId="0" applyNumberFormat="1" applyFont="1" applyFill="1" applyBorder="1" applyAlignment="1">
      <alignment horizontal="center"/>
    </xf>
    <xf numFmtId="0" fontId="8" fillId="0" borderId="48" xfId="0" applyFont="1" applyBorder="1"/>
    <xf numFmtId="0" fontId="8" fillId="0" borderId="49" xfId="0" applyFont="1" applyBorder="1"/>
    <xf numFmtId="0" fontId="2" fillId="0" borderId="38" xfId="0" applyFont="1" applyBorder="1" applyAlignment="1">
      <alignment horizontal="center"/>
    </xf>
    <xf numFmtId="0" fontId="8" fillId="0" borderId="38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17</xdr:row>
      <xdr:rowOff>0</xdr:rowOff>
    </xdr:from>
    <xdr:ext cx="476250" cy="123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12638" y="3718088"/>
          <a:ext cx="46672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$1,000</a:t>
          </a:r>
          <a:endParaRPr sz="1400"/>
        </a:p>
      </xdr:txBody>
    </xdr:sp>
    <xdr:clientData fLocksWithSheet="0"/>
  </xdr:oneCellAnchor>
  <xdr:oneCellAnchor>
    <xdr:from>
      <xdr:col>0</xdr:col>
      <xdr:colOff>447675</xdr:colOff>
      <xdr:row>28</xdr:row>
      <xdr:rowOff>0</xdr:rowOff>
    </xdr:from>
    <xdr:ext cx="523875" cy="123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088825" y="3718088"/>
          <a:ext cx="5143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447675</xdr:colOff>
      <xdr:row>39</xdr:row>
      <xdr:rowOff>0</xdr:rowOff>
    </xdr:from>
    <xdr:ext cx="485775" cy="1333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107875" y="3713325"/>
          <a:ext cx="4762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457200</xdr:colOff>
      <xdr:row>50</xdr:row>
      <xdr:rowOff>9525</xdr:rowOff>
    </xdr:from>
    <xdr:ext cx="514350" cy="1238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093588" y="3718088"/>
          <a:ext cx="50482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447675</xdr:colOff>
      <xdr:row>6</xdr:row>
      <xdr:rowOff>0</xdr:rowOff>
    </xdr:from>
    <xdr:ext cx="485775" cy="1238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07875" y="3718088"/>
          <a:ext cx="4762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438150</xdr:colOff>
      <xdr:row>17</xdr:row>
      <xdr:rowOff>0</xdr:rowOff>
    </xdr:from>
    <xdr:ext cx="533400" cy="1333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084063" y="3713325"/>
          <a:ext cx="5238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438150</xdr:colOff>
      <xdr:row>28</xdr:row>
      <xdr:rowOff>9525</xdr:rowOff>
    </xdr:from>
    <xdr:ext cx="523875" cy="1333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088825" y="3713325"/>
          <a:ext cx="5143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447675</xdr:colOff>
      <xdr:row>39</xdr:row>
      <xdr:rowOff>0</xdr:rowOff>
    </xdr:from>
    <xdr:ext cx="485775" cy="1238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107875" y="3718088"/>
          <a:ext cx="4762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$8,000</a:t>
          </a:r>
          <a:endParaRPr sz="1400"/>
        </a:p>
      </xdr:txBody>
    </xdr:sp>
    <xdr:clientData fLocksWithSheet="0"/>
  </xdr:oneCellAnchor>
  <xdr:oneCellAnchor>
    <xdr:from>
      <xdr:col>3</xdr:col>
      <xdr:colOff>447675</xdr:colOff>
      <xdr:row>50</xdr:row>
      <xdr:rowOff>0</xdr:rowOff>
    </xdr:from>
    <xdr:ext cx="581025" cy="1238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060250" y="3718088"/>
          <a:ext cx="5715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466725</xdr:colOff>
      <xdr:row>6</xdr:row>
      <xdr:rowOff>0</xdr:rowOff>
    </xdr:from>
    <xdr:ext cx="647700" cy="1238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026913" y="3718088"/>
          <a:ext cx="6381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457200</xdr:colOff>
      <xdr:row>17</xdr:row>
      <xdr:rowOff>0</xdr:rowOff>
    </xdr:from>
    <xdr:ext cx="676275" cy="1333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012625" y="3713325"/>
          <a:ext cx="6667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466725</xdr:colOff>
      <xdr:row>28</xdr:row>
      <xdr:rowOff>9525</xdr:rowOff>
    </xdr:from>
    <xdr:ext cx="762000" cy="12382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965000" y="3718088"/>
          <a:ext cx="7620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$12,000</a:t>
          </a:r>
          <a:endParaRPr sz="1400"/>
        </a:p>
      </xdr:txBody>
    </xdr:sp>
    <xdr:clientData fLocksWithSheet="0"/>
  </xdr:oneCellAnchor>
  <xdr:oneCellAnchor>
    <xdr:from>
      <xdr:col>6</xdr:col>
      <xdr:colOff>466725</xdr:colOff>
      <xdr:row>39</xdr:row>
      <xdr:rowOff>0</xdr:rowOff>
    </xdr:from>
    <xdr:ext cx="676275" cy="1238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012625" y="3718088"/>
          <a:ext cx="6667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466725</xdr:colOff>
      <xdr:row>50</xdr:row>
      <xdr:rowOff>0</xdr:rowOff>
    </xdr:from>
    <xdr:ext cx="542925" cy="12382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079300" y="3718088"/>
          <a:ext cx="5334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6</xdr:row>
      <xdr:rowOff>0</xdr:rowOff>
    </xdr:from>
    <xdr:ext cx="676275" cy="12382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012625" y="3718088"/>
          <a:ext cx="6667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447675</xdr:colOff>
      <xdr:row>17</xdr:row>
      <xdr:rowOff>0</xdr:rowOff>
    </xdr:from>
    <xdr:ext cx="542925" cy="1238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079300" y="3718088"/>
          <a:ext cx="5334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438150</xdr:colOff>
      <xdr:row>27</xdr:row>
      <xdr:rowOff>104775</xdr:rowOff>
    </xdr:from>
    <xdr:ext cx="609600" cy="15240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045963" y="3708563"/>
          <a:ext cx="600075" cy="14287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$17,000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457200</xdr:colOff>
      <xdr:row>39</xdr:row>
      <xdr:rowOff>0</xdr:rowOff>
    </xdr:from>
    <xdr:ext cx="647700" cy="12382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026913" y="3718088"/>
          <a:ext cx="6381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457200</xdr:colOff>
      <xdr:row>50</xdr:row>
      <xdr:rowOff>9525</xdr:rowOff>
    </xdr:from>
    <xdr:ext cx="628650" cy="1238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036438" y="3718088"/>
          <a:ext cx="61912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447675</xdr:colOff>
      <xdr:row>61</xdr:row>
      <xdr:rowOff>0</xdr:rowOff>
    </xdr:from>
    <xdr:ext cx="590550" cy="13335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055488" y="3713325"/>
          <a:ext cx="581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00</a:t>
          </a:r>
          <a:endParaRPr sz="1400"/>
        </a:p>
      </xdr:txBody>
    </xdr:sp>
    <xdr:clientData fLocksWithSheet="0"/>
  </xdr:oneCellAnchor>
  <xdr:oneCellAnchor>
    <xdr:from>
      <xdr:col>3</xdr:col>
      <xdr:colOff>438150</xdr:colOff>
      <xdr:row>6</xdr:row>
      <xdr:rowOff>0</xdr:rowOff>
    </xdr:from>
    <xdr:ext cx="647700" cy="123825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026913" y="3718088"/>
          <a:ext cx="6381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447675</xdr:colOff>
      <xdr:row>17</xdr:row>
      <xdr:rowOff>0</xdr:rowOff>
    </xdr:from>
    <xdr:ext cx="571500" cy="1238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5065013" y="3718088"/>
          <a:ext cx="5619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$22,000</a:t>
          </a:r>
          <a:endParaRPr sz="1400"/>
        </a:p>
      </xdr:txBody>
    </xdr:sp>
    <xdr:clientData fLocksWithSheet="0"/>
  </xdr:oneCellAnchor>
  <xdr:oneCellAnchor>
    <xdr:from>
      <xdr:col>3</xdr:col>
      <xdr:colOff>447675</xdr:colOff>
      <xdr:row>28</xdr:row>
      <xdr:rowOff>0</xdr:rowOff>
    </xdr:from>
    <xdr:ext cx="561975" cy="123825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5069775" y="3718088"/>
          <a:ext cx="5524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457200</xdr:colOff>
      <xdr:row>39</xdr:row>
      <xdr:rowOff>0</xdr:rowOff>
    </xdr:from>
    <xdr:ext cx="581025" cy="123825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5060250" y="3718088"/>
          <a:ext cx="5715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438150</xdr:colOff>
      <xdr:row>50</xdr:row>
      <xdr:rowOff>0</xdr:rowOff>
    </xdr:from>
    <xdr:ext cx="600075" cy="1333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5050725" y="3713325"/>
          <a:ext cx="5905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,</a:t>
          </a: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438150</xdr:colOff>
      <xdr:row>61</xdr:row>
      <xdr:rowOff>0</xdr:rowOff>
    </xdr:from>
    <xdr:ext cx="600075" cy="123825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5050725" y="3718088"/>
          <a:ext cx="5905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447675</xdr:colOff>
      <xdr:row>6</xdr:row>
      <xdr:rowOff>0</xdr:rowOff>
    </xdr:from>
    <xdr:ext cx="581025" cy="123825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5060250" y="3718088"/>
          <a:ext cx="5715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$27,000</a:t>
          </a:r>
          <a:endParaRPr sz="1400"/>
        </a:p>
      </xdr:txBody>
    </xdr:sp>
    <xdr:clientData fLocksWithSheet="0"/>
  </xdr:oneCellAnchor>
  <xdr:oneCellAnchor>
    <xdr:from>
      <xdr:col>6</xdr:col>
      <xdr:colOff>447675</xdr:colOff>
      <xdr:row>17</xdr:row>
      <xdr:rowOff>0</xdr:rowOff>
    </xdr:from>
    <xdr:ext cx="609600" cy="1238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5045963" y="3718088"/>
          <a:ext cx="6000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457200</xdr:colOff>
      <xdr:row>28</xdr:row>
      <xdr:rowOff>0</xdr:rowOff>
    </xdr:from>
    <xdr:ext cx="647700" cy="123825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5026913" y="3718088"/>
          <a:ext cx="6381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457200</xdr:colOff>
      <xdr:row>39</xdr:row>
      <xdr:rowOff>0</xdr:rowOff>
    </xdr:from>
    <xdr:ext cx="676275" cy="123825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5012625" y="3718088"/>
          <a:ext cx="6667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457200</xdr:colOff>
      <xdr:row>50</xdr:row>
      <xdr:rowOff>0</xdr:rowOff>
    </xdr:from>
    <xdr:ext cx="542925" cy="1238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079300" y="3718088"/>
          <a:ext cx="5334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419100</xdr:colOff>
      <xdr:row>60</xdr:row>
      <xdr:rowOff>104775</xdr:rowOff>
    </xdr:from>
    <xdr:ext cx="609600" cy="152400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5045963" y="3708563"/>
          <a:ext cx="600075" cy="14287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6</xdr:row>
      <xdr:rowOff>0</xdr:rowOff>
    </xdr:from>
    <xdr:ext cx="609600" cy="123825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5045963" y="3718088"/>
          <a:ext cx="6000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17</xdr:row>
      <xdr:rowOff>0</xdr:rowOff>
    </xdr:from>
    <xdr:ext cx="590550" cy="1238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5055488" y="3718088"/>
          <a:ext cx="58102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28</xdr:row>
      <xdr:rowOff>0</xdr:rowOff>
    </xdr:from>
    <xdr:ext cx="552450" cy="133350"/>
    <xdr:sp macro="" textlink="">
      <xdr:nvSpPr>
        <xdr:cNvPr id="37" name="Shape 3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5074538" y="3713325"/>
          <a:ext cx="5429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00</a:t>
          </a:r>
          <a:endParaRPr sz="1400"/>
        </a:p>
      </xdr:txBody>
    </xdr:sp>
    <xdr:clientData fLocksWithSheet="0"/>
  </xdr:oneCellAnchor>
  <xdr:oneCellAnchor>
    <xdr:from>
      <xdr:col>0</xdr:col>
      <xdr:colOff>447675</xdr:colOff>
      <xdr:row>39</xdr:row>
      <xdr:rowOff>0</xdr:rowOff>
    </xdr:from>
    <xdr:ext cx="609600" cy="123825"/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5045963" y="3718088"/>
          <a:ext cx="6000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50</xdr:row>
      <xdr:rowOff>0</xdr:rowOff>
    </xdr:from>
    <xdr:ext cx="533400" cy="1238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5084063" y="3718088"/>
          <a:ext cx="5238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$37,000</a:t>
          </a:r>
          <a:endParaRPr sz="1400"/>
        </a:p>
      </xdr:txBody>
    </xdr:sp>
    <xdr:clientData fLocksWithSheet="0"/>
  </xdr:oneCellAnchor>
  <xdr:oneCellAnchor>
    <xdr:from>
      <xdr:col>0</xdr:col>
      <xdr:colOff>419100</xdr:colOff>
      <xdr:row>61</xdr:row>
      <xdr:rowOff>0</xdr:rowOff>
    </xdr:from>
    <xdr:ext cx="523875" cy="123825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5088825" y="3718088"/>
          <a:ext cx="5143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447675</xdr:colOff>
      <xdr:row>6</xdr:row>
      <xdr:rowOff>0</xdr:rowOff>
    </xdr:from>
    <xdr:ext cx="542925" cy="123825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5079300" y="3718088"/>
          <a:ext cx="5334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438150</xdr:colOff>
      <xdr:row>17</xdr:row>
      <xdr:rowOff>0</xdr:rowOff>
    </xdr:from>
    <xdr:ext cx="561975" cy="133350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447675</xdr:colOff>
      <xdr:row>28</xdr:row>
      <xdr:rowOff>0</xdr:rowOff>
    </xdr:from>
    <xdr:ext cx="561975" cy="123825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5069775" y="3718088"/>
          <a:ext cx="5524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39</xdr:row>
      <xdr:rowOff>0</xdr:rowOff>
    </xdr:from>
    <xdr:ext cx="542925" cy="123825"/>
    <xdr:sp macro="" textlink="">
      <xdr:nvSpPr>
        <xdr:cNvPr id="44" name="Shape 44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5079300" y="3718088"/>
          <a:ext cx="5334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428625</xdr:colOff>
      <xdr:row>50</xdr:row>
      <xdr:rowOff>0</xdr:rowOff>
    </xdr:from>
    <xdr:ext cx="571500" cy="123825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5065013" y="3718088"/>
          <a:ext cx="5619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61</xdr:row>
      <xdr:rowOff>0</xdr:rowOff>
    </xdr:from>
    <xdr:ext cx="609600" cy="123825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5045963" y="3718088"/>
          <a:ext cx="6000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6</xdr:row>
      <xdr:rowOff>0</xdr:rowOff>
    </xdr:from>
    <xdr:ext cx="638175" cy="123825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5031675" y="3718088"/>
          <a:ext cx="6286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,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438150</xdr:colOff>
      <xdr:row>17</xdr:row>
      <xdr:rowOff>0</xdr:rowOff>
    </xdr:from>
    <xdr:ext cx="552450" cy="133350"/>
    <xdr:sp macro="" textlink="">
      <xdr:nvSpPr>
        <xdr:cNvPr id="48" name="Shape 48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5074538" y="3713325"/>
          <a:ext cx="5429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28</xdr:row>
      <xdr:rowOff>0</xdr:rowOff>
    </xdr:from>
    <xdr:ext cx="561975" cy="133350"/>
    <xdr:sp macro="" textlink="">
      <xdr:nvSpPr>
        <xdr:cNvPr id="49" name="Shape 49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$47,000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438150</xdr:colOff>
      <xdr:row>39</xdr:row>
      <xdr:rowOff>0</xdr:rowOff>
    </xdr:from>
    <xdr:ext cx="561975" cy="133350"/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447675</xdr:colOff>
      <xdr:row>50</xdr:row>
      <xdr:rowOff>0</xdr:rowOff>
    </xdr:from>
    <xdr:ext cx="561975" cy="133350"/>
    <xdr:sp macro="" textlink="">
      <xdr:nvSpPr>
        <xdr:cNvPr id="51" name="Shape 5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419100</xdr:colOff>
      <xdr:row>61</xdr:row>
      <xdr:rowOff>9525</xdr:rowOff>
    </xdr:from>
    <xdr:ext cx="561975" cy="133350"/>
    <xdr:sp macro="" textlink="">
      <xdr:nvSpPr>
        <xdr:cNvPr id="52" name="Shape 5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6</xdr:row>
      <xdr:rowOff>0</xdr:rowOff>
    </xdr:from>
    <xdr:ext cx="561975" cy="133350"/>
    <xdr:sp macro="" textlink="">
      <xdr:nvSpPr>
        <xdr:cNvPr id="53" name="Shape 5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17</xdr:row>
      <xdr:rowOff>0</xdr:rowOff>
    </xdr:from>
    <xdr:ext cx="561975" cy="133350"/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409575</xdr:colOff>
      <xdr:row>28</xdr:row>
      <xdr:rowOff>0</xdr:rowOff>
    </xdr:from>
    <xdr:ext cx="561975" cy="133350"/>
    <xdr:sp macro="" textlink="">
      <xdr:nvSpPr>
        <xdr:cNvPr id="55" name="Shape 5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39</xdr:row>
      <xdr:rowOff>0</xdr:rowOff>
    </xdr:from>
    <xdr:ext cx="561975" cy="133350"/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50</xdr:row>
      <xdr:rowOff>0</xdr:rowOff>
    </xdr:from>
    <xdr:ext cx="561975" cy="133350"/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438150</xdr:colOff>
      <xdr:row>61</xdr:row>
      <xdr:rowOff>0</xdr:rowOff>
    </xdr:from>
    <xdr:ext cx="561975" cy="133350"/>
    <xdr:sp macro="" textlink="">
      <xdr:nvSpPr>
        <xdr:cNvPr id="58" name="Shape 5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419100</xdr:colOff>
      <xdr:row>6</xdr:row>
      <xdr:rowOff>0</xdr:rowOff>
    </xdr:from>
    <xdr:ext cx="561975" cy="133350"/>
    <xdr:sp macro="" textlink="">
      <xdr:nvSpPr>
        <xdr:cNvPr id="59" name="Shape 5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$57,000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419100</xdr:colOff>
      <xdr:row>17</xdr:row>
      <xdr:rowOff>0</xdr:rowOff>
    </xdr:from>
    <xdr:ext cx="561975" cy="133350"/>
    <xdr:sp macro="" textlink="">
      <xdr:nvSpPr>
        <xdr:cNvPr id="60" name="Shape 6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28</xdr:row>
      <xdr:rowOff>0</xdr:rowOff>
    </xdr:from>
    <xdr:ext cx="561975" cy="133350"/>
    <xdr:sp macro="" textlink="">
      <xdr:nvSpPr>
        <xdr:cNvPr id="61" name="Shape 6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419100</xdr:colOff>
      <xdr:row>39</xdr:row>
      <xdr:rowOff>0</xdr:rowOff>
    </xdr:from>
    <xdr:ext cx="561975" cy="133350"/>
    <xdr:sp macro="" textlink="">
      <xdr:nvSpPr>
        <xdr:cNvPr id="62" name="Shape 6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409575</xdr:colOff>
      <xdr:row>50</xdr:row>
      <xdr:rowOff>0</xdr:rowOff>
    </xdr:from>
    <xdr:ext cx="561975" cy="133350"/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409575</xdr:colOff>
      <xdr:row>61</xdr:row>
      <xdr:rowOff>0</xdr:rowOff>
    </xdr:from>
    <xdr:ext cx="561975" cy="133350"/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6</xdr:row>
      <xdr:rowOff>0</xdr:rowOff>
    </xdr:from>
    <xdr:ext cx="561975" cy="133350"/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17</xdr:row>
      <xdr:rowOff>0</xdr:rowOff>
    </xdr:from>
    <xdr:ext cx="561975" cy="133350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28</xdr:row>
      <xdr:rowOff>0</xdr:rowOff>
    </xdr:from>
    <xdr:ext cx="561975" cy="133350"/>
    <xdr:sp macro="" textlink="">
      <xdr:nvSpPr>
        <xdr:cNvPr id="67" name="Shape 6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438150</xdr:colOff>
      <xdr:row>39</xdr:row>
      <xdr:rowOff>0</xdr:rowOff>
    </xdr:from>
    <xdr:ext cx="561975" cy="133350"/>
    <xdr:sp macro="" textlink="">
      <xdr:nvSpPr>
        <xdr:cNvPr id="68" name="Shape 68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50</xdr:row>
      <xdr:rowOff>0</xdr:rowOff>
    </xdr:from>
    <xdr:ext cx="561975" cy="133350"/>
    <xdr:sp macro="" textlink="">
      <xdr:nvSpPr>
        <xdr:cNvPr id="69" name="Shape 69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$67,000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409575</xdr:colOff>
      <xdr:row>61</xdr:row>
      <xdr:rowOff>0</xdr:rowOff>
    </xdr:from>
    <xdr:ext cx="561975" cy="133350"/>
    <xdr:sp macro="" textlink="">
      <xdr:nvSpPr>
        <xdr:cNvPr id="70" name="Shape 70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6</xdr:row>
      <xdr:rowOff>0</xdr:rowOff>
    </xdr:from>
    <xdr:ext cx="561975" cy="133350"/>
    <xdr:sp macro="" textlink="">
      <xdr:nvSpPr>
        <xdr:cNvPr id="71" name="Shape 7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419100</xdr:colOff>
      <xdr:row>17</xdr:row>
      <xdr:rowOff>0</xdr:rowOff>
    </xdr:from>
    <xdr:ext cx="561975" cy="133350"/>
    <xdr:sp macro="" textlink="">
      <xdr:nvSpPr>
        <xdr:cNvPr id="72" name="Shape 72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438150</xdr:colOff>
      <xdr:row>28</xdr:row>
      <xdr:rowOff>0</xdr:rowOff>
    </xdr:from>
    <xdr:ext cx="561975" cy="133350"/>
    <xdr:sp macro="" textlink="">
      <xdr:nvSpPr>
        <xdr:cNvPr id="73" name="Shape 73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419100</xdr:colOff>
      <xdr:row>39</xdr:row>
      <xdr:rowOff>0</xdr:rowOff>
    </xdr:from>
    <xdr:ext cx="561975" cy="133350"/>
    <xdr:sp macro="" textlink="">
      <xdr:nvSpPr>
        <xdr:cNvPr id="74" name="Shape 74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50</xdr:row>
      <xdr:rowOff>0</xdr:rowOff>
    </xdr:from>
    <xdr:ext cx="561975" cy="133350"/>
    <xdr:sp macro="" textlink="">
      <xdr:nvSpPr>
        <xdr:cNvPr id="75" name="Shape 75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419100</xdr:colOff>
      <xdr:row>6</xdr:row>
      <xdr:rowOff>0</xdr:rowOff>
    </xdr:from>
    <xdr:ext cx="561975" cy="133350"/>
    <xdr:sp macro="" textlink="">
      <xdr:nvSpPr>
        <xdr:cNvPr id="76" name="Shape 76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$75,001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17</xdr:row>
      <xdr:rowOff>0</xdr:rowOff>
    </xdr:from>
    <xdr:ext cx="561975" cy="133350"/>
    <xdr:sp macro="" textlink="">
      <xdr:nvSpPr>
        <xdr:cNvPr id="77" name="Shape 7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$76,001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409575</xdr:colOff>
      <xdr:row>28</xdr:row>
      <xdr:rowOff>0</xdr:rowOff>
    </xdr:from>
    <xdr:ext cx="561975" cy="133350"/>
    <xdr:sp macro="" textlink="">
      <xdr:nvSpPr>
        <xdr:cNvPr id="78" name="Shape 78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$77,001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39</xdr:row>
      <xdr:rowOff>0</xdr:rowOff>
    </xdr:from>
    <xdr:ext cx="561975" cy="133350"/>
    <xdr:sp macro="" textlink="">
      <xdr:nvSpPr>
        <xdr:cNvPr id="79" name="Shape 79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$78,001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50</xdr:row>
      <xdr:rowOff>0</xdr:rowOff>
    </xdr:from>
    <xdr:ext cx="561975" cy="133350"/>
    <xdr:sp macro="" textlink="">
      <xdr:nvSpPr>
        <xdr:cNvPr id="80" name="Shape 80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$79,001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438150</xdr:colOff>
      <xdr:row>61</xdr:row>
      <xdr:rowOff>0</xdr:rowOff>
    </xdr:from>
    <xdr:ext cx="561975" cy="133350"/>
    <xdr:sp macro="" textlink="">
      <xdr:nvSpPr>
        <xdr:cNvPr id="81" name="Shape 8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61</xdr:row>
      <xdr:rowOff>0</xdr:rowOff>
    </xdr:from>
    <xdr:ext cx="561975" cy="133350"/>
    <xdr:sp macro="" textlink="">
      <xdr:nvSpPr>
        <xdr:cNvPr id="82" name="Shape 82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$80,001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409575</xdr:colOff>
      <xdr:row>61</xdr:row>
      <xdr:rowOff>0</xdr:rowOff>
    </xdr:from>
    <xdr:ext cx="561975" cy="123825"/>
    <xdr:sp macro="" textlink="">
      <xdr:nvSpPr>
        <xdr:cNvPr id="83" name="Shape 83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$86,001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419100</xdr:colOff>
      <xdr:row>50</xdr:row>
      <xdr:rowOff>0</xdr:rowOff>
    </xdr:from>
    <xdr:ext cx="561975" cy="133350"/>
    <xdr:sp macro="" textlink="">
      <xdr:nvSpPr>
        <xdr:cNvPr id="84" name="Shape 84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$85,001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400050</xdr:colOff>
      <xdr:row>39</xdr:row>
      <xdr:rowOff>0</xdr:rowOff>
    </xdr:from>
    <xdr:ext cx="561975" cy="133350"/>
    <xdr:sp macro="" textlink="">
      <xdr:nvSpPr>
        <xdr:cNvPr id="85" name="Shape 85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$84,001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28</xdr:row>
      <xdr:rowOff>9525</xdr:rowOff>
    </xdr:from>
    <xdr:ext cx="561975" cy="133350"/>
    <xdr:sp macro="" textlink="">
      <xdr:nvSpPr>
        <xdr:cNvPr id="86" name="Shape 86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$83,001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447675</xdr:colOff>
      <xdr:row>17</xdr:row>
      <xdr:rowOff>0</xdr:rowOff>
    </xdr:from>
    <xdr:ext cx="561975" cy="133350"/>
    <xdr:sp macro="" textlink="">
      <xdr:nvSpPr>
        <xdr:cNvPr id="87" name="Shape 87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$82,001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419100</xdr:colOff>
      <xdr:row>6</xdr:row>
      <xdr:rowOff>0</xdr:rowOff>
    </xdr:from>
    <xdr:ext cx="561975" cy="133350"/>
    <xdr:sp macro="" textlink="">
      <xdr:nvSpPr>
        <xdr:cNvPr id="88" name="Shape 88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$81,001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6</xdr:row>
      <xdr:rowOff>0</xdr:rowOff>
    </xdr:from>
    <xdr:ext cx="561975" cy="114300"/>
    <xdr:sp macro="" textlink="">
      <xdr:nvSpPr>
        <xdr:cNvPr id="89" name="Shape 89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$87,001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190500</xdr:colOff>
      <xdr:row>10</xdr:row>
      <xdr:rowOff>0</xdr:rowOff>
    </xdr:from>
    <xdr:ext cx="1895475" cy="1381125"/>
    <xdr:sp macro="" textlink="">
      <xdr:nvSpPr>
        <xdr:cNvPr id="90" name="Shape 90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4407788" y="3098963"/>
          <a:ext cx="1876425" cy="1362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PLEASE NOTE: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For  $100,001 and over,  $3,811 + 3.9% of the excess over $100,000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</a:t>
          </a:r>
          <a:endParaRPr sz="1400"/>
        </a:p>
      </xdr:txBody>
    </xdr:sp>
    <xdr:clientData fLocksWithSheet="0"/>
  </xdr:oneCellAnchor>
  <xdr:oneCellAnchor>
    <xdr:from>
      <xdr:col>0</xdr:col>
      <xdr:colOff>428625</xdr:colOff>
      <xdr:row>17</xdr:row>
      <xdr:rowOff>0</xdr:rowOff>
    </xdr:from>
    <xdr:ext cx="561975" cy="114300"/>
    <xdr:sp macro="" textlink="">
      <xdr:nvSpPr>
        <xdr:cNvPr id="91" name="Shape 9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$88,001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28</xdr:row>
      <xdr:rowOff>0</xdr:rowOff>
    </xdr:from>
    <xdr:ext cx="561975" cy="114300"/>
    <xdr:sp macro="" textlink="">
      <xdr:nvSpPr>
        <xdr:cNvPr id="92" name="Shape 92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$89,001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409575</xdr:colOff>
      <xdr:row>39</xdr:row>
      <xdr:rowOff>0</xdr:rowOff>
    </xdr:from>
    <xdr:ext cx="561975" cy="123825"/>
    <xdr:sp macro="" textlink="">
      <xdr:nvSpPr>
        <xdr:cNvPr id="93" name="Shape 93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$90,001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50</xdr:row>
      <xdr:rowOff>0</xdr:rowOff>
    </xdr:from>
    <xdr:ext cx="561975" cy="114300"/>
    <xdr:sp macro="" textlink="">
      <xdr:nvSpPr>
        <xdr:cNvPr id="94" name="Shape 9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$91,001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61</xdr:row>
      <xdr:rowOff>0</xdr:rowOff>
    </xdr:from>
    <xdr:ext cx="561975" cy="114300"/>
    <xdr:sp macro="" textlink="">
      <xdr:nvSpPr>
        <xdr:cNvPr id="95" name="Shape 95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$92,001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409575</xdr:colOff>
      <xdr:row>72</xdr:row>
      <xdr:rowOff>0</xdr:rowOff>
    </xdr:from>
    <xdr:ext cx="561975" cy="123825"/>
    <xdr:sp macro="" textlink="">
      <xdr:nvSpPr>
        <xdr:cNvPr id="96" name="Shape 96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$93,001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409575</xdr:colOff>
      <xdr:row>83</xdr:row>
      <xdr:rowOff>0</xdr:rowOff>
    </xdr:from>
    <xdr:ext cx="561975" cy="161925"/>
    <xdr:sp macro="" textlink="">
      <xdr:nvSpPr>
        <xdr:cNvPr id="97" name="Shape 97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5069775" y="3703800"/>
          <a:ext cx="5524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$94,001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8"/>
  <sheetViews>
    <sheetView tabSelected="1" zoomScaleNormal="100" workbookViewId="0">
      <selection activeCell="C8" sqref="C8"/>
    </sheetView>
  </sheetViews>
  <sheetFormatPr defaultColWidth="12.5703125" defaultRowHeight="15" customHeight="1" x14ac:dyDescent="0.2"/>
  <cols>
    <col min="1" max="3" width="8.5703125" customWidth="1"/>
    <col min="4" max="5" width="8.5703125" style="144" customWidth="1"/>
    <col min="6" max="6" width="14.5703125" style="144" bestFit="1" customWidth="1"/>
    <col min="7" max="7" width="9.5703125" style="144" bestFit="1" customWidth="1"/>
    <col min="8" max="18" width="8.5703125" customWidth="1"/>
    <col min="19" max="19" width="16.5703125" customWidth="1"/>
    <col min="20" max="20" width="13.7109375" customWidth="1"/>
    <col min="21" max="21" width="9.5703125" customWidth="1"/>
    <col min="22" max="22" width="14" customWidth="1"/>
    <col min="23" max="23" width="17" customWidth="1"/>
    <col min="24" max="24" width="13" customWidth="1"/>
    <col min="25" max="25" width="9.5703125" customWidth="1"/>
    <col min="26" max="26" width="10.42578125" customWidth="1"/>
    <col min="27" max="29" width="8.5703125" customWidth="1"/>
  </cols>
  <sheetData>
    <row r="1" spans="1:26" ht="12.75" customHeight="1" x14ac:dyDescent="0.2">
      <c r="A1" s="1" t="s">
        <v>0</v>
      </c>
      <c r="B1" s="2"/>
      <c r="C1" s="3"/>
      <c r="I1" s="4"/>
      <c r="J1" s="5"/>
      <c r="K1" s="5"/>
      <c r="L1" s="5"/>
      <c r="M1" s="5"/>
      <c r="N1" s="5"/>
      <c r="O1" s="5"/>
      <c r="P1" s="5"/>
      <c r="Q1" s="6"/>
    </row>
    <row r="2" spans="1:26" ht="12.75" customHeight="1" x14ac:dyDescent="0.2">
      <c r="A2" s="7" t="s">
        <v>1</v>
      </c>
      <c r="B2" s="8"/>
      <c r="C2" s="9"/>
      <c r="I2" s="10" t="s">
        <v>39</v>
      </c>
      <c r="J2" s="11"/>
      <c r="K2" s="11"/>
      <c r="L2" s="11"/>
      <c r="M2" s="11"/>
      <c r="N2" s="11"/>
      <c r="O2" s="11"/>
      <c r="P2" s="11"/>
      <c r="Q2" s="12"/>
    </row>
    <row r="3" spans="1:26" ht="12.75" customHeight="1" x14ac:dyDescent="0.2">
      <c r="A3" s="13"/>
      <c r="B3" s="14"/>
      <c r="C3" s="15"/>
      <c r="I3" s="16" t="s">
        <v>2</v>
      </c>
      <c r="J3" s="17" t="s">
        <v>3</v>
      </c>
      <c r="K3" s="17" t="s">
        <v>4</v>
      </c>
      <c r="L3" s="18" t="s">
        <v>5</v>
      </c>
      <c r="M3" s="19"/>
      <c r="N3" s="19"/>
      <c r="O3" s="19"/>
      <c r="P3" s="19"/>
      <c r="Q3" s="20"/>
    </row>
    <row r="4" spans="1:26" ht="12.75" customHeight="1" x14ac:dyDescent="0.2">
      <c r="A4" s="21" t="s">
        <v>6</v>
      </c>
      <c r="B4" s="22" t="s">
        <v>7</v>
      </c>
      <c r="C4" s="23" t="s">
        <v>8</v>
      </c>
      <c r="I4" s="132">
        <v>0</v>
      </c>
      <c r="J4" s="133">
        <v>5499</v>
      </c>
      <c r="K4" s="24">
        <v>0</v>
      </c>
      <c r="L4" s="25"/>
      <c r="M4" s="26"/>
      <c r="N4" s="26"/>
      <c r="O4" s="26"/>
      <c r="P4" s="27"/>
      <c r="Q4" s="28"/>
    </row>
    <row r="5" spans="1:26" ht="12.75" customHeight="1" x14ac:dyDescent="0.2">
      <c r="A5" s="21" t="s">
        <v>9</v>
      </c>
      <c r="B5" s="22" t="s">
        <v>10</v>
      </c>
      <c r="C5" s="23" t="s">
        <v>11</v>
      </c>
      <c r="I5" s="132">
        <v>5500</v>
      </c>
      <c r="J5" s="133">
        <v>10899</v>
      </c>
      <c r="K5" s="29">
        <v>0.02</v>
      </c>
      <c r="L5" s="30">
        <f>-(J4*(K5-K4))</f>
        <v>-109.98</v>
      </c>
      <c r="M5" s="26"/>
      <c r="N5" s="26"/>
      <c r="O5" s="26"/>
      <c r="P5" s="31"/>
      <c r="Q5" s="32">
        <f t="shared" ref="Q5:Q8" si="0">SUM(L5:P5)</f>
        <v>-109.98</v>
      </c>
    </row>
    <row r="6" spans="1:26" ht="12.75" customHeight="1" x14ac:dyDescent="0.2">
      <c r="A6" s="33"/>
      <c r="B6" s="34"/>
      <c r="C6" s="15"/>
      <c r="D6" s="157" t="s">
        <v>41</v>
      </c>
      <c r="E6" s="157"/>
      <c r="F6" s="157"/>
      <c r="G6" s="157"/>
      <c r="I6" s="132">
        <v>10900</v>
      </c>
      <c r="J6" s="133">
        <v>15599</v>
      </c>
      <c r="K6" s="29">
        <v>0.03</v>
      </c>
      <c r="L6" s="30">
        <f t="shared" ref="L6:L8" si="1">+L5</f>
        <v>-109.98</v>
      </c>
      <c r="M6" s="35">
        <f>-(J5*(K6-K5))</f>
        <v>-108.98999999999998</v>
      </c>
      <c r="N6" s="15"/>
      <c r="O6" s="26"/>
      <c r="P6" s="31"/>
      <c r="Q6" s="32">
        <f t="shared" si="0"/>
        <v>-218.96999999999997</v>
      </c>
    </row>
    <row r="7" spans="1:26" ht="12.75" customHeight="1" x14ac:dyDescent="0.2">
      <c r="A7" s="36"/>
      <c r="B7" s="37"/>
      <c r="C7" s="37"/>
      <c r="D7" s="143" t="s">
        <v>31</v>
      </c>
      <c r="E7" s="143" t="s">
        <v>23</v>
      </c>
      <c r="F7" s="143" t="s">
        <v>44</v>
      </c>
      <c r="G7" s="143" t="s">
        <v>45</v>
      </c>
      <c r="I7" s="132">
        <v>15600</v>
      </c>
      <c r="J7" s="133">
        <v>25699</v>
      </c>
      <c r="K7" s="29">
        <v>3.4000000000000002E-2</v>
      </c>
      <c r="L7" s="30">
        <f t="shared" si="1"/>
        <v>-109.98</v>
      </c>
      <c r="M7" s="35">
        <f t="shared" ref="M7:M8" si="2">+M6</f>
        <v>-108.98999999999998</v>
      </c>
      <c r="N7" s="35">
        <f>-(J6*(K7-K6))</f>
        <v>-62.396000000000058</v>
      </c>
      <c r="O7" s="26"/>
      <c r="P7" s="31"/>
      <c r="Q7" s="32">
        <f t="shared" si="0"/>
        <v>-281.36600000000004</v>
      </c>
      <c r="S7" s="38" t="s">
        <v>12</v>
      </c>
      <c r="T7" s="15" t="s">
        <v>13</v>
      </c>
      <c r="U7" s="38" t="s">
        <v>14</v>
      </c>
      <c r="V7" s="15" t="s">
        <v>15</v>
      </c>
      <c r="W7" s="38" t="s">
        <v>16</v>
      </c>
      <c r="X7" s="156" t="s">
        <v>37</v>
      </c>
      <c r="Y7" s="156"/>
      <c r="Z7" s="156"/>
    </row>
    <row r="8" spans="1:26" ht="12.75" customHeight="1" x14ac:dyDescent="0.2">
      <c r="A8" s="39">
        <v>0</v>
      </c>
      <c r="B8" s="40">
        <v>100</v>
      </c>
      <c r="C8" s="40">
        <f t="shared" ref="C8:C71" si="3">IF(A8&lt;=$J$8,((($A$8:$A$1008+$B$8:$B$1008)/2)*ApplicableTaxRate)+Differential-BracketAdjustment,((($A$8:$A$1008+$B$8:$B$1008)/2)*ApplicableTaxRate)+HighDifferential-BracketAdjustment)</f>
        <v>0</v>
      </c>
      <c r="D8" s="144">
        <f t="shared" ref="D8:D71" si="4">(A8+B8)/2</f>
        <v>50</v>
      </c>
      <c r="E8" s="144">
        <f>D8*S8</f>
        <v>0</v>
      </c>
      <c r="F8" s="149">
        <f>E8+U8</f>
        <v>0</v>
      </c>
      <c r="G8" s="150">
        <f t="shared" ref="G8:G71" si="5">C8-F8</f>
        <v>0</v>
      </c>
      <c r="I8" s="132">
        <v>25700</v>
      </c>
      <c r="J8" s="133">
        <v>92300</v>
      </c>
      <c r="K8" s="29">
        <v>3.9E-2</v>
      </c>
      <c r="L8" s="30">
        <f t="shared" si="1"/>
        <v>-109.98</v>
      </c>
      <c r="M8" s="35">
        <f t="shared" si="2"/>
        <v>-108.98999999999998</v>
      </c>
      <c r="N8" s="35">
        <f>+N7</f>
        <v>-62.396000000000058</v>
      </c>
      <c r="O8" s="35">
        <f>-(J7*(K8-K7))</f>
        <v>-128.49499999999995</v>
      </c>
      <c r="P8" s="31"/>
      <c r="Q8" s="32">
        <f t="shared" si="0"/>
        <v>-409.86099999999999</v>
      </c>
      <c r="S8" s="135">
        <f t="shared" ref="S8:S71" si="6">IF(AND(A8&gt;=$I$4,A8&lt;=$J$4),$K$4,IF(AND(A8&gt;=$I$5,A8&lt;=$J$5),$K$5,IF(AND(A8&gt;=$I$6,A8&lt;=$J$6),$K$6,IF(AND(A8&gt;=$I$7,A8&lt;=$J$7),$K$7,IF(AND(A8&gt;=$I$8,A8&lt;=$J$8),$K$8,IF(A8&gt;$J$8,$K$8))))))</f>
        <v>0</v>
      </c>
      <c r="T8" s="135" t="str">
        <f t="shared" ref="T8:T71" si="7">IF(A8&gt;$J$8,$K$17,"")</f>
        <v/>
      </c>
      <c r="U8" s="134">
        <f t="shared" ref="U8:U71" si="8">IF(AND(A8&gt;=$I$4,A8&lt;=$J$4),$Q$4,IF(AND(A8&gt;=$I$5,A8&lt;=$J$5),$Q$5,IF(AND(A8&gt;=$I$6,A8&lt;=$J$6),$Q$6,IF(AND(A8&gt;=$I$7,A8&lt;=$J$7),$Q$7,IF(AND(A8&gt;=$I$8,A8&lt;=$J$8),$Q$8,IF(A8&gt;$J$8,$Q$8))))))</f>
        <v>0</v>
      </c>
      <c r="V8" s="41" t="str">
        <f t="shared" ref="V8:V71" si="9">IF(A8&gt;$J$8,$Q$16,"Lower Brackets")</f>
        <v>Lower Brackets</v>
      </c>
      <c r="W8" s="38">
        <f t="shared" ref="W8:W71" si="10">IFERROR(VLOOKUP(A8,$X$8:$Z$53,3,FALSE),0)</f>
        <v>0</v>
      </c>
      <c r="X8" s="38">
        <v>92301</v>
      </c>
      <c r="Y8" s="38">
        <v>92400</v>
      </c>
      <c r="Z8" s="38">
        <v>310</v>
      </c>
    </row>
    <row r="9" spans="1:26" ht="12.75" customHeight="1" x14ac:dyDescent="0.2">
      <c r="A9" s="39">
        <v>100</v>
      </c>
      <c r="B9" s="40">
        <v>200</v>
      </c>
      <c r="C9" s="40">
        <f t="shared" si="3"/>
        <v>0</v>
      </c>
      <c r="D9" s="144">
        <f t="shared" si="4"/>
        <v>150</v>
      </c>
      <c r="E9" s="144">
        <f t="shared" ref="E9:E72" si="11">D9*S9</f>
        <v>0</v>
      </c>
      <c r="F9" s="149">
        <f t="shared" ref="F9:F72" si="12">E9+U9</f>
        <v>0</v>
      </c>
      <c r="G9" s="150">
        <f t="shared" si="5"/>
        <v>0</v>
      </c>
      <c r="I9" s="42" t="s">
        <v>46</v>
      </c>
      <c r="J9" s="43"/>
      <c r="K9" s="43"/>
      <c r="L9" s="43"/>
      <c r="M9" s="43"/>
      <c r="N9" s="43"/>
      <c r="O9" s="43"/>
      <c r="P9" s="43"/>
      <c r="Q9" s="44"/>
      <c r="S9" s="135">
        <f t="shared" si="6"/>
        <v>0</v>
      </c>
      <c r="T9" s="135" t="str">
        <f t="shared" si="7"/>
        <v/>
      </c>
      <c r="U9" s="134">
        <f t="shared" si="8"/>
        <v>0</v>
      </c>
      <c r="V9" s="41" t="str">
        <f t="shared" si="9"/>
        <v>Lower Brackets</v>
      </c>
      <c r="W9" s="38">
        <f t="shared" si="10"/>
        <v>0</v>
      </c>
      <c r="X9" s="38">
        <v>92401</v>
      </c>
      <c r="Y9" s="38">
        <v>92500</v>
      </c>
      <c r="Z9" s="38">
        <v>300</v>
      </c>
    </row>
    <row r="10" spans="1:26" ht="12.75" customHeight="1" x14ac:dyDescent="0.2">
      <c r="A10" s="39">
        <v>200</v>
      </c>
      <c r="B10" s="40">
        <v>300</v>
      </c>
      <c r="C10" s="40">
        <f t="shared" si="3"/>
        <v>0</v>
      </c>
      <c r="D10" s="144">
        <f t="shared" si="4"/>
        <v>250</v>
      </c>
      <c r="E10" s="144">
        <f t="shared" si="11"/>
        <v>0</v>
      </c>
      <c r="F10" s="149">
        <f t="shared" si="12"/>
        <v>0</v>
      </c>
      <c r="G10" s="150">
        <f t="shared" si="5"/>
        <v>0</v>
      </c>
      <c r="S10" s="135">
        <f t="shared" si="6"/>
        <v>0</v>
      </c>
      <c r="T10" s="135" t="str">
        <f t="shared" si="7"/>
        <v/>
      </c>
      <c r="U10" s="134">
        <f t="shared" si="8"/>
        <v>0</v>
      </c>
      <c r="V10" s="41" t="str">
        <f t="shared" si="9"/>
        <v>Lower Brackets</v>
      </c>
      <c r="W10" s="38">
        <f t="shared" si="10"/>
        <v>0</v>
      </c>
      <c r="X10" s="38">
        <v>92501</v>
      </c>
      <c r="Y10" s="38">
        <v>92600</v>
      </c>
      <c r="Z10" s="38">
        <v>290</v>
      </c>
    </row>
    <row r="11" spans="1:26" ht="12.75" customHeight="1" x14ac:dyDescent="0.2">
      <c r="A11" s="39">
        <v>300</v>
      </c>
      <c r="B11" s="40">
        <v>400</v>
      </c>
      <c r="C11" s="40">
        <f t="shared" si="3"/>
        <v>0</v>
      </c>
      <c r="D11" s="144">
        <f t="shared" si="4"/>
        <v>350</v>
      </c>
      <c r="E11" s="144">
        <f t="shared" si="11"/>
        <v>0</v>
      </c>
      <c r="F11" s="149">
        <f t="shared" si="12"/>
        <v>0</v>
      </c>
      <c r="G11" s="150">
        <f t="shared" si="5"/>
        <v>0</v>
      </c>
      <c r="S11" s="135">
        <f t="shared" si="6"/>
        <v>0</v>
      </c>
      <c r="T11" s="135" t="str">
        <f t="shared" si="7"/>
        <v/>
      </c>
      <c r="U11" s="134">
        <f t="shared" si="8"/>
        <v>0</v>
      </c>
      <c r="V11" s="41" t="str">
        <f t="shared" si="9"/>
        <v>Lower Brackets</v>
      </c>
      <c r="W11" s="38">
        <f t="shared" si="10"/>
        <v>0</v>
      </c>
      <c r="X11" s="38">
        <v>92601</v>
      </c>
      <c r="Y11" s="38">
        <v>92700</v>
      </c>
      <c r="Z11" s="38">
        <v>280</v>
      </c>
    </row>
    <row r="12" spans="1:26" ht="12.75" customHeight="1" x14ac:dyDescent="0.2">
      <c r="A12" s="39">
        <v>400</v>
      </c>
      <c r="B12" s="40">
        <v>500</v>
      </c>
      <c r="C12" s="40">
        <f t="shared" si="3"/>
        <v>0</v>
      </c>
      <c r="D12" s="144">
        <f t="shared" si="4"/>
        <v>450</v>
      </c>
      <c r="E12" s="144">
        <f t="shared" si="11"/>
        <v>0</v>
      </c>
      <c r="F12" s="149">
        <f t="shared" si="12"/>
        <v>0</v>
      </c>
      <c r="G12" s="150">
        <f t="shared" si="5"/>
        <v>0</v>
      </c>
      <c r="I12" s="4"/>
      <c r="J12" s="5"/>
      <c r="K12" s="5"/>
      <c r="L12" s="5"/>
      <c r="M12" s="5"/>
      <c r="N12" s="5"/>
      <c r="O12" s="5"/>
      <c r="P12" s="5"/>
      <c r="Q12" s="6"/>
      <c r="S12" s="135">
        <f t="shared" si="6"/>
        <v>0</v>
      </c>
      <c r="T12" s="135" t="str">
        <f t="shared" si="7"/>
        <v/>
      </c>
      <c r="U12" s="134">
        <f t="shared" si="8"/>
        <v>0</v>
      </c>
      <c r="V12" s="41" t="str">
        <f t="shared" si="9"/>
        <v>Lower Brackets</v>
      </c>
      <c r="W12" s="38">
        <f t="shared" si="10"/>
        <v>0</v>
      </c>
      <c r="X12" s="38">
        <v>92701</v>
      </c>
      <c r="Y12" s="38">
        <v>92800</v>
      </c>
      <c r="Z12" s="38">
        <v>270</v>
      </c>
    </row>
    <row r="13" spans="1:26" ht="12.75" customHeight="1" x14ac:dyDescent="0.2">
      <c r="A13" s="39">
        <v>500</v>
      </c>
      <c r="B13" s="40">
        <v>600</v>
      </c>
      <c r="C13" s="40">
        <f t="shared" si="3"/>
        <v>0</v>
      </c>
      <c r="D13" s="144">
        <f t="shared" si="4"/>
        <v>550</v>
      </c>
      <c r="E13" s="144">
        <f t="shared" si="11"/>
        <v>0</v>
      </c>
      <c r="F13" s="149">
        <f t="shared" si="12"/>
        <v>0</v>
      </c>
      <c r="G13" s="150">
        <f t="shared" si="5"/>
        <v>0</v>
      </c>
      <c r="I13" s="10" t="s">
        <v>40</v>
      </c>
      <c r="J13" s="11"/>
      <c r="K13" s="11"/>
      <c r="L13" s="11"/>
      <c r="M13" s="11"/>
      <c r="N13" s="11"/>
      <c r="O13" s="11"/>
      <c r="P13" s="11"/>
      <c r="Q13" s="12"/>
      <c r="S13" s="135">
        <f t="shared" si="6"/>
        <v>0</v>
      </c>
      <c r="T13" s="135" t="str">
        <f t="shared" si="7"/>
        <v/>
      </c>
      <c r="U13" s="134">
        <f t="shared" si="8"/>
        <v>0</v>
      </c>
      <c r="V13" s="41" t="str">
        <f t="shared" si="9"/>
        <v>Lower Brackets</v>
      </c>
      <c r="W13" s="38">
        <f t="shared" si="10"/>
        <v>0</v>
      </c>
      <c r="X13" s="38">
        <v>92801</v>
      </c>
      <c r="Y13" s="38">
        <v>92900</v>
      </c>
      <c r="Z13" s="38">
        <v>260</v>
      </c>
    </row>
    <row r="14" spans="1:26" ht="12.75" customHeight="1" x14ac:dyDescent="0.2">
      <c r="A14" s="39">
        <v>600</v>
      </c>
      <c r="B14" s="40">
        <v>700</v>
      </c>
      <c r="C14" s="40">
        <f t="shared" si="3"/>
        <v>0</v>
      </c>
      <c r="D14" s="144">
        <f t="shared" si="4"/>
        <v>650</v>
      </c>
      <c r="E14" s="144">
        <f t="shared" si="11"/>
        <v>0</v>
      </c>
      <c r="F14" s="149">
        <f t="shared" si="12"/>
        <v>0</v>
      </c>
      <c r="G14" s="150">
        <f t="shared" si="5"/>
        <v>0</v>
      </c>
      <c r="I14" s="16" t="s">
        <v>2</v>
      </c>
      <c r="J14" s="17" t="s">
        <v>3</v>
      </c>
      <c r="K14" s="17" t="s">
        <v>4</v>
      </c>
      <c r="L14" s="18" t="s">
        <v>5</v>
      </c>
      <c r="M14" s="19"/>
      <c r="N14" s="19"/>
      <c r="O14" s="19"/>
      <c r="P14" s="19"/>
      <c r="Q14" s="20"/>
      <c r="S14" s="135">
        <f t="shared" si="6"/>
        <v>0</v>
      </c>
      <c r="T14" s="135" t="str">
        <f t="shared" si="7"/>
        <v/>
      </c>
      <c r="U14" s="134">
        <f t="shared" si="8"/>
        <v>0</v>
      </c>
      <c r="V14" s="41" t="str">
        <f t="shared" si="9"/>
        <v>Lower Brackets</v>
      </c>
      <c r="W14" s="38">
        <f t="shared" si="10"/>
        <v>0</v>
      </c>
      <c r="X14" s="38">
        <v>92901</v>
      </c>
      <c r="Y14" s="38">
        <v>93000</v>
      </c>
      <c r="Z14" s="38">
        <v>250</v>
      </c>
    </row>
    <row r="15" spans="1:26" ht="12.75" customHeight="1" x14ac:dyDescent="0.2">
      <c r="A15" s="39">
        <v>700</v>
      </c>
      <c r="B15" s="40">
        <v>800</v>
      </c>
      <c r="C15" s="40">
        <f t="shared" si="3"/>
        <v>0</v>
      </c>
      <c r="D15" s="144">
        <f t="shared" si="4"/>
        <v>750</v>
      </c>
      <c r="E15" s="144">
        <f t="shared" si="11"/>
        <v>0</v>
      </c>
      <c r="F15" s="149">
        <f t="shared" si="12"/>
        <v>0</v>
      </c>
      <c r="G15" s="150">
        <f t="shared" si="5"/>
        <v>0</v>
      </c>
      <c r="I15" s="132">
        <v>0</v>
      </c>
      <c r="J15" s="133">
        <v>4600</v>
      </c>
      <c r="K15" s="29">
        <v>0.02</v>
      </c>
      <c r="L15" s="25"/>
      <c r="M15" s="26"/>
      <c r="N15" s="26"/>
      <c r="O15" s="26"/>
      <c r="P15" s="27"/>
      <c r="Q15" s="28"/>
      <c r="S15" s="135">
        <f t="shared" si="6"/>
        <v>0</v>
      </c>
      <c r="T15" s="135" t="str">
        <f t="shared" si="7"/>
        <v/>
      </c>
      <c r="U15" s="134">
        <f t="shared" si="8"/>
        <v>0</v>
      </c>
      <c r="V15" s="41" t="str">
        <f t="shared" si="9"/>
        <v>Lower Brackets</v>
      </c>
      <c r="W15" s="38">
        <f t="shared" si="10"/>
        <v>0</v>
      </c>
      <c r="X15" s="38">
        <v>93001</v>
      </c>
      <c r="Y15" s="38">
        <v>93100</v>
      </c>
      <c r="Z15" s="38">
        <v>240</v>
      </c>
    </row>
    <row r="16" spans="1:26" ht="12.75" customHeight="1" x14ac:dyDescent="0.2">
      <c r="A16" s="39">
        <v>800</v>
      </c>
      <c r="B16" s="40">
        <v>900</v>
      </c>
      <c r="C16" s="40">
        <f t="shared" si="3"/>
        <v>0</v>
      </c>
      <c r="D16" s="144">
        <f t="shared" si="4"/>
        <v>850</v>
      </c>
      <c r="E16" s="144">
        <f t="shared" si="11"/>
        <v>0</v>
      </c>
      <c r="F16" s="149">
        <f t="shared" si="12"/>
        <v>0</v>
      </c>
      <c r="G16" s="150">
        <f t="shared" si="5"/>
        <v>0</v>
      </c>
      <c r="I16" s="132">
        <v>4601</v>
      </c>
      <c r="J16" s="133" t="s">
        <v>17</v>
      </c>
      <c r="K16" s="29">
        <v>3.9E-2</v>
      </c>
      <c r="L16" s="30">
        <f>-(J15*(K16-K15))</f>
        <v>-87.399999999999991</v>
      </c>
      <c r="M16" s="26"/>
      <c r="N16" s="26"/>
      <c r="O16" s="26"/>
      <c r="P16" s="31"/>
      <c r="Q16" s="32">
        <f t="shared" ref="Q16" si="13">SUM(L16:P16)</f>
        <v>-87.399999999999991</v>
      </c>
      <c r="S16" s="135">
        <f t="shared" si="6"/>
        <v>0</v>
      </c>
      <c r="T16" s="135" t="str">
        <f t="shared" si="7"/>
        <v/>
      </c>
      <c r="U16" s="134">
        <f t="shared" si="8"/>
        <v>0</v>
      </c>
      <c r="V16" s="41" t="str">
        <f t="shared" si="9"/>
        <v>Lower Brackets</v>
      </c>
      <c r="W16" s="38">
        <f t="shared" si="10"/>
        <v>0</v>
      </c>
      <c r="X16" s="38">
        <v>93101</v>
      </c>
      <c r="Y16" s="38">
        <v>93200</v>
      </c>
      <c r="Z16" s="38">
        <v>230</v>
      </c>
    </row>
    <row r="17" spans="1:26" ht="12.75" customHeight="1" x14ac:dyDescent="0.2">
      <c r="A17" s="39">
        <v>900</v>
      </c>
      <c r="B17" s="40">
        <v>1000</v>
      </c>
      <c r="C17" s="40">
        <f t="shared" si="3"/>
        <v>0</v>
      </c>
      <c r="D17" s="144">
        <f t="shared" si="4"/>
        <v>950</v>
      </c>
      <c r="E17" s="144">
        <f t="shared" si="11"/>
        <v>0</v>
      </c>
      <c r="F17" s="149">
        <f t="shared" si="12"/>
        <v>0</v>
      </c>
      <c r="G17" s="150">
        <f t="shared" si="5"/>
        <v>0</v>
      </c>
      <c r="I17" s="132"/>
      <c r="J17" s="133"/>
      <c r="K17" s="29"/>
      <c r="L17" s="30"/>
      <c r="M17" s="35"/>
      <c r="N17" s="15"/>
      <c r="O17" s="26"/>
      <c r="P17" s="31"/>
      <c r="Q17" s="32"/>
      <c r="S17" s="135">
        <f t="shared" si="6"/>
        <v>0</v>
      </c>
      <c r="T17" s="135" t="str">
        <f t="shared" si="7"/>
        <v/>
      </c>
      <c r="U17" s="134">
        <f t="shared" si="8"/>
        <v>0</v>
      </c>
      <c r="V17" s="41" t="str">
        <f t="shared" si="9"/>
        <v>Lower Brackets</v>
      </c>
      <c r="W17" s="38">
        <f t="shared" si="10"/>
        <v>0</v>
      </c>
      <c r="X17" s="38">
        <v>93201</v>
      </c>
      <c r="Y17" s="38">
        <v>93300</v>
      </c>
      <c r="Z17" s="38">
        <v>220</v>
      </c>
    </row>
    <row r="18" spans="1:26" ht="12.75" customHeight="1" x14ac:dyDescent="0.2">
      <c r="A18" s="39">
        <v>1000</v>
      </c>
      <c r="B18" s="40">
        <v>1100</v>
      </c>
      <c r="C18" s="40">
        <f t="shared" si="3"/>
        <v>0</v>
      </c>
      <c r="D18" s="144">
        <f t="shared" si="4"/>
        <v>1050</v>
      </c>
      <c r="E18" s="144">
        <f t="shared" si="11"/>
        <v>0</v>
      </c>
      <c r="F18" s="149">
        <f t="shared" si="12"/>
        <v>0</v>
      </c>
      <c r="G18" s="150">
        <f t="shared" si="5"/>
        <v>0</v>
      </c>
      <c r="I18" s="42" t="s">
        <v>46</v>
      </c>
      <c r="J18" s="43"/>
      <c r="K18" s="43"/>
      <c r="L18" s="43"/>
      <c r="M18" s="43"/>
      <c r="N18" s="43"/>
      <c r="O18" s="43"/>
      <c r="P18" s="43"/>
      <c r="Q18" s="44"/>
      <c r="S18" s="135">
        <f t="shared" si="6"/>
        <v>0</v>
      </c>
      <c r="T18" s="135" t="str">
        <f t="shared" si="7"/>
        <v/>
      </c>
      <c r="U18" s="134">
        <f t="shared" si="8"/>
        <v>0</v>
      </c>
      <c r="V18" s="41" t="str">
        <f t="shared" si="9"/>
        <v>Lower Brackets</v>
      </c>
      <c r="W18" s="38">
        <f t="shared" si="10"/>
        <v>0</v>
      </c>
      <c r="X18" s="38">
        <v>93301</v>
      </c>
      <c r="Y18" s="38">
        <v>93400</v>
      </c>
      <c r="Z18" s="38">
        <v>210</v>
      </c>
    </row>
    <row r="19" spans="1:26" ht="12.75" customHeight="1" x14ac:dyDescent="0.2">
      <c r="A19" s="39">
        <v>1100</v>
      </c>
      <c r="B19" s="40">
        <v>1200</v>
      </c>
      <c r="C19" s="40">
        <f t="shared" si="3"/>
        <v>0</v>
      </c>
      <c r="D19" s="144">
        <f t="shared" si="4"/>
        <v>1150</v>
      </c>
      <c r="E19" s="144">
        <f t="shared" si="11"/>
        <v>0</v>
      </c>
      <c r="F19" s="149">
        <f t="shared" si="12"/>
        <v>0</v>
      </c>
      <c r="G19" s="150">
        <f t="shared" si="5"/>
        <v>0</v>
      </c>
      <c r="S19" s="135">
        <f t="shared" si="6"/>
        <v>0</v>
      </c>
      <c r="T19" s="135" t="str">
        <f t="shared" si="7"/>
        <v/>
      </c>
      <c r="U19" s="134">
        <f t="shared" si="8"/>
        <v>0</v>
      </c>
      <c r="V19" s="41" t="str">
        <f t="shared" si="9"/>
        <v>Lower Brackets</v>
      </c>
      <c r="W19" s="38">
        <f t="shared" si="10"/>
        <v>0</v>
      </c>
      <c r="X19" s="38">
        <v>93401</v>
      </c>
      <c r="Y19" s="38">
        <v>93500</v>
      </c>
      <c r="Z19" s="38">
        <v>200</v>
      </c>
    </row>
    <row r="20" spans="1:26" ht="12.75" customHeight="1" x14ac:dyDescent="0.2">
      <c r="A20" s="39">
        <v>1200</v>
      </c>
      <c r="B20" s="40">
        <v>1300</v>
      </c>
      <c r="C20" s="40">
        <f t="shared" si="3"/>
        <v>0</v>
      </c>
      <c r="D20" s="144">
        <f t="shared" si="4"/>
        <v>1250</v>
      </c>
      <c r="E20" s="144">
        <f t="shared" si="11"/>
        <v>0</v>
      </c>
      <c r="F20" s="149">
        <f t="shared" si="12"/>
        <v>0</v>
      </c>
      <c r="G20" s="150">
        <f t="shared" si="5"/>
        <v>0</v>
      </c>
      <c r="S20" s="135">
        <f t="shared" si="6"/>
        <v>0</v>
      </c>
      <c r="T20" s="135" t="str">
        <f t="shared" si="7"/>
        <v/>
      </c>
      <c r="U20" s="134">
        <f t="shared" si="8"/>
        <v>0</v>
      </c>
      <c r="V20" s="41" t="str">
        <f t="shared" si="9"/>
        <v>Lower Brackets</v>
      </c>
      <c r="W20" s="38">
        <f t="shared" si="10"/>
        <v>0</v>
      </c>
      <c r="X20" s="38">
        <v>93501</v>
      </c>
      <c r="Y20" s="38">
        <v>93600</v>
      </c>
      <c r="Z20" s="38">
        <v>190</v>
      </c>
    </row>
    <row r="21" spans="1:26" ht="12.75" customHeight="1" x14ac:dyDescent="0.2">
      <c r="A21" s="39">
        <v>1300</v>
      </c>
      <c r="B21" s="40">
        <v>1400</v>
      </c>
      <c r="C21" s="40">
        <f t="shared" si="3"/>
        <v>0</v>
      </c>
      <c r="D21" s="144">
        <f t="shared" si="4"/>
        <v>1350</v>
      </c>
      <c r="E21" s="144">
        <f t="shared" si="11"/>
        <v>0</v>
      </c>
      <c r="F21" s="149">
        <f t="shared" si="12"/>
        <v>0</v>
      </c>
      <c r="G21" s="150">
        <f t="shared" si="5"/>
        <v>0</v>
      </c>
      <c r="S21" s="135">
        <f t="shared" si="6"/>
        <v>0</v>
      </c>
      <c r="T21" s="135" t="str">
        <f t="shared" si="7"/>
        <v/>
      </c>
      <c r="U21" s="134">
        <f t="shared" si="8"/>
        <v>0</v>
      </c>
      <c r="V21" s="41" t="str">
        <f t="shared" si="9"/>
        <v>Lower Brackets</v>
      </c>
      <c r="W21" s="38">
        <f t="shared" si="10"/>
        <v>0</v>
      </c>
      <c r="X21" s="38">
        <v>93601</v>
      </c>
      <c r="Y21" s="38">
        <v>93700</v>
      </c>
      <c r="Z21" s="38">
        <v>180</v>
      </c>
    </row>
    <row r="22" spans="1:26" ht="12.75" customHeight="1" x14ac:dyDescent="0.2">
      <c r="A22" s="39">
        <v>1400</v>
      </c>
      <c r="B22" s="40">
        <v>1500</v>
      </c>
      <c r="C22" s="40">
        <f t="shared" si="3"/>
        <v>0</v>
      </c>
      <c r="D22" s="144">
        <f t="shared" si="4"/>
        <v>1450</v>
      </c>
      <c r="E22" s="144">
        <f t="shared" si="11"/>
        <v>0</v>
      </c>
      <c r="F22" s="149">
        <f t="shared" si="12"/>
        <v>0</v>
      </c>
      <c r="G22" s="150">
        <f t="shared" si="5"/>
        <v>0</v>
      </c>
      <c r="L22" s="155"/>
      <c r="S22" s="135">
        <f t="shared" si="6"/>
        <v>0</v>
      </c>
      <c r="T22" s="135" t="str">
        <f t="shared" si="7"/>
        <v/>
      </c>
      <c r="U22" s="134">
        <f t="shared" si="8"/>
        <v>0</v>
      </c>
      <c r="V22" s="41" t="str">
        <f t="shared" si="9"/>
        <v>Lower Brackets</v>
      </c>
      <c r="W22" s="38">
        <f t="shared" si="10"/>
        <v>0</v>
      </c>
      <c r="X22" s="38">
        <v>93701</v>
      </c>
      <c r="Y22" s="38">
        <v>93800</v>
      </c>
      <c r="Z22" s="38">
        <v>170</v>
      </c>
    </row>
    <row r="23" spans="1:26" ht="12.75" customHeight="1" x14ac:dyDescent="0.2">
      <c r="A23" s="39">
        <v>1500</v>
      </c>
      <c r="B23" s="40">
        <v>1600</v>
      </c>
      <c r="C23" s="40">
        <f t="shared" si="3"/>
        <v>0</v>
      </c>
      <c r="D23" s="144">
        <f t="shared" si="4"/>
        <v>1550</v>
      </c>
      <c r="E23" s="144">
        <f t="shared" si="11"/>
        <v>0</v>
      </c>
      <c r="F23" s="149">
        <f t="shared" si="12"/>
        <v>0</v>
      </c>
      <c r="G23" s="150">
        <f t="shared" si="5"/>
        <v>0</v>
      </c>
      <c r="S23" s="135">
        <f t="shared" si="6"/>
        <v>0</v>
      </c>
      <c r="T23" s="135" t="str">
        <f t="shared" si="7"/>
        <v/>
      </c>
      <c r="U23" s="134">
        <f t="shared" si="8"/>
        <v>0</v>
      </c>
      <c r="V23" s="41" t="str">
        <f t="shared" si="9"/>
        <v>Lower Brackets</v>
      </c>
      <c r="W23" s="38">
        <f t="shared" si="10"/>
        <v>0</v>
      </c>
      <c r="X23" s="38">
        <v>93801</v>
      </c>
      <c r="Y23" s="38">
        <v>93900</v>
      </c>
      <c r="Z23" s="38">
        <v>160</v>
      </c>
    </row>
    <row r="24" spans="1:26" ht="12.75" customHeight="1" x14ac:dyDescent="0.2">
      <c r="A24" s="39">
        <v>1600</v>
      </c>
      <c r="B24" s="40">
        <v>1700</v>
      </c>
      <c r="C24" s="40">
        <f t="shared" si="3"/>
        <v>0</v>
      </c>
      <c r="D24" s="144">
        <f t="shared" si="4"/>
        <v>1650</v>
      </c>
      <c r="E24" s="144">
        <f t="shared" si="11"/>
        <v>0</v>
      </c>
      <c r="F24" s="149">
        <f t="shared" si="12"/>
        <v>0</v>
      </c>
      <c r="G24" s="150">
        <f t="shared" si="5"/>
        <v>0</v>
      </c>
      <c r="S24" s="135">
        <f t="shared" si="6"/>
        <v>0</v>
      </c>
      <c r="T24" s="135" t="str">
        <f t="shared" si="7"/>
        <v/>
      </c>
      <c r="U24" s="134">
        <f t="shared" si="8"/>
        <v>0</v>
      </c>
      <c r="V24" s="41" t="str">
        <f t="shared" si="9"/>
        <v>Lower Brackets</v>
      </c>
      <c r="W24" s="38">
        <f t="shared" si="10"/>
        <v>0</v>
      </c>
      <c r="X24" s="38">
        <v>93901</v>
      </c>
      <c r="Y24" s="38">
        <v>94000</v>
      </c>
      <c r="Z24" s="38">
        <v>150</v>
      </c>
    </row>
    <row r="25" spans="1:26" ht="12.75" customHeight="1" x14ac:dyDescent="0.2">
      <c r="A25" s="39">
        <v>1700</v>
      </c>
      <c r="B25" s="40">
        <v>1800</v>
      </c>
      <c r="C25" s="40">
        <f t="shared" si="3"/>
        <v>0</v>
      </c>
      <c r="D25" s="144">
        <f t="shared" si="4"/>
        <v>1750</v>
      </c>
      <c r="E25" s="144">
        <f t="shared" si="11"/>
        <v>0</v>
      </c>
      <c r="F25" s="149">
        <f t="shared" si="12"/>
        <v>0</v>
      </c>
      <c r="G25" s="150">
        <f t="shared" si="5"/>
        <v>0</v>
      </c>
      <c r="S25" s="135">
        <f t="shared" si="6"/>
        <v>0</v>
      </c>
      <c r="T25" s="135" t="str">
        <f t="shared" si="7"/>
        <v/>
      </c>
      <c r="U25" s="134">
        <f t="shared" si="8"/>
        <v>0</v>
      </c>
      <c r="V25" s="41" t="str">
        <f t="shared" si="9"/>
        <v>Lower Brackets</v>
      </c>
      <c r="W25" s="38">
        <f t="shared" si="10"/>
        <v>0</v>
      </c>
      <c r="X25" s="38">
        <v>94001</v>
      </c>
      <c r="Y25" s="38">
        <v>94100</v>
      </c>
      <c r="Z25" s="38">
        <v>140</v>
      </c>
    </row>
    <row r="26" spans="1:26" ht="12.75" customHeight="1" x14ac:dyDescent="0.2">
      <c r="A26" s="39">
        <v>1800</v>
      </c>
      <c r="B26" s="40">
        <v>1900</v>
      </c>
      <c r="C26" s="40">
        <f t="shared" si="3"/>
        <v>0</v>
      </c>
      <c r="D26" s="144">
        <f t="shared" si="4"/>
        <v>1850</v>
      </c>
      <c r="E26" s="144">
        <f t="shared" si="11"/>
        <v>0</v>
      </c>
      <c r="F26" s="149">
        <f t="shared" si="12"/>
        <v>0</v>
      </c>
      <c r="G26" s="150">
        <f t="shared" si="5"/>
        <v>0</v>
      </c>
      <c r="S26" s="135">
        <f t="shared" si="6"/>
        <v>0</v>
      </c>
      <c r="T26" s="135" t="str">
        <f t="shared" si="7"/>
        <v/>
      </c>
      <c r="U26" s="134">
        <f t="shared" si="8"/>
        <v>0</v>
      </c>
      <c r="V26" s="41" t="str">
        <f t="shared" si="9"/>
        <v>Lower Brackets</v>
      </c>
      <c r="W26" s="38">
        <f t="shared" si="10"/>
        <v>0</v>
      </c>
      <c r="X26" s="38">
        <v>94101</v>
      </c>
      <c r="Y26" s="38">
        <v>94200</v>
      </c>
      <c r="Z26" s="38">
        <v>130</v>
      </c>
    </row>
    <row r="27" spans="1:26" ht="12.75" customHeight="1" x14ac:dyDescent="0.2">
      <c r="A27" s="39">
        <v>1900</v>
      </c>
      <c r="B27" s="40">
        <v>2000</v>
      </c>
      <c r="C27" s="40">
        <f t="shared" si="3"/>
        <v>0</v>
      </c>
      <c r="D27" s="144">
        <f t="shared" si="4"/>
        <v>1950</v>
      </c>
      <c r="E27" s="144">
        <f t="shared" si="11"/>
        <v>0</v>
      </c>
      <c r="F27" s="149">
        <f t="shared" si="12"/>
        <v>0</v>
      </c>
      <c r="G27" s="150">
        <f t="shared" si="5"/>
        <v>0</v>
      </c>
      <c r="S27" s="135">
        <f t="shared" si="6"/>
        <v>0</v>
      </c>
      <c r="T27" s="135" t="str">
        <f t="shared" si="7"/>
        <v/>
      </c>
      <c r="U27" s="134">
        <f t="shared" si="8"/>
        <v>0</v>
      </c>
      <c r="V27" s="41" t="str">
        <f t="shared" si="9"/>
        <v>Lower Brackets</v>
      </c>
      <c r="W27" s="38">
        <f t="shared" si="10"/>
        <v>0</v>
      </c>
      <c r="X27" s="38">
        <v>94201</v>
      </c>
      <c r="Y27" s="38">
        <v>94300</v>
      </c>
      <c r="Z27" s="38">
        <v>120</v>
      </c>
    </row>
    <row r="28" spans="1:26" ht="12.75" customHeight="1" x14ac:dyDescent="0.2">
      <c r="A28" s="39">
        <v>2000</v>
      </c>
      <c r="B28" s="40">
        <v>2100</v>
      </c>
      <c r="C28" s="40">
        <f t="shared" si="3"/>
        <v>0</v>
      </c>
      <c r="D28" s="144">
        <f t="shared" si="4"/>
        <v>2050</v>
      </c>
      <c r="E28" s="144">
        <f t="shared" si="11"/>
        <v>0</v>
      </c>
      <c r="F28" s="149">
        <f t="shared" si="12"/>
        <v>0</v>
      </c>
      <c r="G28" s="150">
        <f t="shared" si="5"/>
        <v>0</v>
      </c>
      <c r="S28" s="135">
        <f t="shared" si="6"/>
        <v>0</v>
      </c>
      <c r="T28" s="135" t="str">
        <f t="shared" si="7"/>
        <v/>
      </c>
      <c r="U28" s="134">
        <f t="shared" si="8"/>
        <v>0</v>
      </c>
      <c r="V28" s="41" t="str">
        <f t="shared" si="9"/>
        <v>Lower Brackets</v>
      </c>
      <c r="W28" s="38">
        <f t="shared" si="10"/>
        <v>0</v>
      </c>
      <c r="X28" s="128">
        <v>94301</v>
      </c>
      <c r="Y28" s="128">
        <v>94400</v>
      </c>
      <c r="Z28" s="128">
        <v>110</v>
      </c>
    </row>
    <row r="29" spans="1:26" ht="12.75" customHeight="1" x14ac:dyDescent="0.2">
      <c r="A29" s="39">
        <v>2100</v>
      </c>
      <c r="B29" s="40">
        <v>2200</v>
      </c>
      <c r="C29" s="40">
        <f t="shared" si="3"/>
        <v>0</v>
      </c>
      <c r="D29" s="144">
        <f t="shared" si="4"/>
        <v>2150</v>
      </c>
      <c r="E29" s="144">
        <f t="shared" si="11"/>
        <v>0</v>
      </c>
      <c r="F29" s="149">
        <f t="shared" si="12"/>
        <v>0</v>
      </c>
      <c r="G29" s="150">
        <f t="shared" si="5"/>
        <v>0</v>
      </c>
      <c r="S29" s="135">
        <f t="shared" si="6"/>
        <v>0</v>
      </c>
      <c r="T29" s="135" t="str">
        <f t="shared" si="7"/>
        <v/>
      </c>
      <c r="U29" s="134">
        <f t="shared" si="8"/>
        <v>0</v>
      </c>
      <c r="V29" s="41" t="str">
        <f t="shared" si="9"/>
        <v>Lower Brackets</v>
      </c>
      <c r="W29" s="38">
        <f t="shared" si="10"/>
        <v>0</v>
      </c>
      <c r="X29" s="136">
        <v>94401</v>
      </c>
      <c r="Y29" s="136">
        <v>94500</v>
      </c>
      <c r="Z29" s="136">
        <v>110</v>
      </c>
    </row>
    <row r="30" spans="1:26" ht="12.75" customHeight="1" x14ac:dyDescent="0.2">
      <c r="A30" s="39">
        <v>2200</v>
      </c>
      <c r="B30" s="40">
        <v>2300</v>
      </c>
      <c r="C30" s="40">
        <f t="shared" si="3"/>
        <v>0</v>
      </c>
      <c r="D30" s="144">
        <f t="shared" si="4"/>
        <v>2250</v>
      </c>
      <c r="E30" s="144">
        <f t="shared" si="11"/>
        <v>0</v>
      </c>
      <c r="F30" s="149">
        <f t="shared" si="12"/>
        <v>0</v>
      </c>
      <c r="G30" s="150">
        <f t="shared" si="5"/>
        <v>0</v>
      </c>
      <c r="S30" s="135">
        <f t="shared" si="6"/>
        <v>0</v>
      </c>
      <c r="T30" s="135" t="str">
        <f t="shared" si="7"/>
        <v/>
      </c>
      <c r="U30" s="134">
        <f t="shared" si="8"/>
        <v>0</v>
      </c>
      <c r="V30" s="41" t="str">
        <f t="shared" si="9"/>
        <v>Lower Brackets</v>
      </c>
      <c r="W30" s="38">
        <f t="shared" si="10"/>
        <v>0</v>
      </c>
      <c r="X30" s="38">
        <v>94501</v>
      </c>
      <c r="Y30" s="38">
        <v>94600</v>
      </c>
      <c r="Z30" s="38">
        <v>100</v>
      </c>
    </row>
    <row r="31" spans="1:26" ht="12.75" customHeight="1" x14ac:dyDescent="0.2">
      <c r="A31" s="39">
        <v>2300</v>
      </c>
      <c r="B31" s="40">
        <v>2400</v>
      </c>
      <c r="C31" s="40">
        <f t="shared" si="3"/>
        <v>0</v>
      </c>
      <c r="D31" s="144">
        <f t="shared" si="4"/>
        <v>2350</v>
      </c>
      <c r="E31" s="144">
        <f t="shared" si="11"/>
        <v>0</v>
      </c>
      <c r="F31" s="149">
        <f t="shared" si="12"/>
        <v>0</v>
      </c>
      <c r="G31" s="150">
        <f t="shared" si="5"/>
        <v>0</v>
      </c>
      <c r="S31" s="135">
        <f t="shared" si="6"/>
        <v>0</v>
      </c>
      <c r="T31" s="135" t="str">
        <f t="shared" si="7"/>
        <v/>
      </c>
      <c r="U31" s="134">
        <f t="shared" si="8"/>
        <v>0</v>
      </c>
      <c r="V31" s="41" t="str">
        <f t="shared" si="9"/>
        <v>Lower Brackets</v>
      </c>
      <c r="W31" s="38">
        <f t="shared" si="10"/>
        <v>0</v>
      </c>
      <c r="X31" s="38">
        <v>94601</v>
      </c>
      <c r="Y31" s="38">
        <v>94700</v>
      </c>
      <c r="Z31" s="38">
        <v>90</v>
      </c>
    </row>
    <row r="32" spans="1:26" ht="12.75" customHeight="1" x14ac:dyDescent="0.2">
      <c r="A32" s="39">
        <v>2400</v>
      </c>
      <c r="B32" s="40">
        <v>2500</v>
      </c>
      <c r="C32" s="40">
        <f t="shared" si="3"/>
        <v>0</v>
      </c>
      <c r="D32" s="144">
        <f t="shared" si="4"/>
        <v>2450</v>
      </c>
      <c r="E32" s="144">
        <f t="shared" si="11"/>
        <v>0</v>
      </c>
      <c r="F32" s="149">
        <f t="shared" si="12"/>
        <v>0</v>
      </c>
      <c r="G32" s="150">
        <f t="shared" si="5"/>
        <v>0</v>
      </c>
      <c r="S32" s="135">
        <f t="shared" si="6"/>
        <v>0</v>
      </c>
      <c r="T32" s="135" t="str">
        <f t="shared" si="7"/>
        <v/>
      </c>
      <c r="U32" s="134">
        <f t="shared" si="8"/>
        <v>0</v>
      </c>
      <c r="V32" s="41" t="str">
        <f t="shared" si="9"/>
        <v>Lower Brackets</v>
      </c>
      <c r="W32" s="38">
        <f t="shared" si="10"/>
        <v>0</v>
      </c>
      <c r="X32" s="38">
        <v>94701</v>
      </c>
      <c r="Y32" s="38">
        <v>94800</v>
      </c>
      <c r="Z32" s="38">
        <v>80</v>
      </c>
    </row>
    <row r="33" spans="1:26" ht="12.75" customHeight="1" x14ac:dyDescent="0.2">
      <c r="A33" s="39">
        <v>2500</v>
      </c>
      <c r="B33" s="40">
        <v>2600</v>
      </c>
      <c r="C33" s="40">
        <f t="shared" si="3"/>
        <v>0</v>
      </c>
      <c r="D33" s="144">
        <f t="shared" si="4"/>
        <v>2550</v>
      </c>
      <c r="E33" s="144">
        <f t="shared" si="11"/>
        <v>0</v>
      </c>
      <c r="F33" s="149">
        <f t="shared" si="12"/>
        <v>0</v>
      </c>
      <c r="G33" s="150">
        <f t="shared" si="5"/>
        <v>0</v>
      </c>
      <c r="S33" s="135">
        <f t="shared" si="6"/>
        <v>0</v>
      </c>
      <c r="T33" s="135" t="str">
        <f t="shared" si="7"/>
        <v/>
      </c>
      <c r="U33" s="134">
        <f t="shared" si="8"/>
        <v>0</v>
      </c>
      <c r="V33" s="41" t="str">
        <f t="shared" si="9"/>
        <v>Lower Brackets</v>
      </c>
      <c r="W33" s="38">
        <f t="shared" si="10"/>
        <v>0</v>
      </c>
      <c r="X33" s="38">
        <v>94801</v>
      </c>
      <c r="Y33" s="38">
        <v>94900</v>
      </c>
      <c r="Z33" s="38">
        <v>70</v>
      </c>
    </row>
    <row r="34" spans="1:26" ht="12.75" customHeight="1" x14ac:dyDescent="0.2">
      <c r="A34" s="39">
        <v>2600</v>
      </c>
      <c r="B34" s="40">
        <v>2700</v>
      </c>
      <c r="C34" s="40">
        <f t="shared" si="3"/>
        <v>0</v>
      </c>
      <c r="D34" s="144">
        <f t="shared" si="4"/>
        <v>2650</v>
      </c>
      <c r="E34" s="144">
        <f t="shared" si="11"/>
        <v>0</v>
      </c>
      <c r="F34" s="149">
        <f t="shared" si="12"/>
        <v>0</v>
      </c>
      <c r="G34" s="150">
        <f t="shared" si="5"/>
        <v>0</v>
      </c>
      <c r="S34" s="135">
        <f t="shared" si="6"/>
        <v>0</v>
      </c>
      <c r="T34" s="135" t="str">
        <f t="shared" si="7"/>
        <v/>
      </c>
      <c r="U34" s="134">
        <f t="shared" si="8"/>
        <v>0</v>
      </c>
      <c r="V34" s="41" t="str">
        <f t="shared" si="9"/>
        <v>Lower Brackets</v>
      </c>
      <c r="W34" s="38">
        <f t="shared" si="10"/>
        <v>0</v>
      </c>
      <c r="X34" s="38">
        <v>94901</v>
      </c>
      <c r="Y34" s="38">
        <v>95000</v>
      </c>
      <c r="Z34" s="38">
        <v>60</v>
      </c>
    </row>
    <row r="35" spans="1:26" ht="12.75" customHeight="1" x14ac:dyDescent="0.2">
      <c r="A35" s="39">
        <v>2700</v>
      </c>
      <c r="B35" s="40">
        <v>2800</v>
      </c>
      <c r="C35" s="40">
        <f t="shared" si="3"/>
        <v>0</v>
      </c>
      <c r="D35" s="144">
        <f t="shared" si="4"/>
        <v>2750</v>
      </c>
      <c r="E35" s="144">
        <f t="shared" si="11"/>
        <v>0</v>
      </c>
      <c r="F35" s="149">
        <f t="shared" si="12"/>
        <v>0</v>
      </c>
      <c r="G35" s="150">
        <f t="shared" si="5"/>
        <v>0</v>
      </c>
      <c r="S35" s="135">
        <f t="shared" si="6"/>
        <v>0</v>
      </c>
      <c r="T35" s="135" t="str">
        <f t="shared" si="7"/>
        <v/>
      </c>
      <c r="U35" s="134">
        <f t="shared" si="8"/>
        <v>0</v>
      </c>
      <c r="V35" s="41" t="str">
        <f t="shared" si="9"/>
        <v>Lower Brackets</v>
      </c>
      <c r="W35" s="38">
        <f t="shared" si="10"/>
        <v>0</v>
      </c>
      <c r="X35" s="38">
        <v>95001</v>
      </c>
      <c r="Y35" s="38">
        <v>95100</v>
      </c>
      <c r="Z35" s="38">
        <v>50</v>
      </c>
    </row>
    <row r="36" spans="1:26" ht="12.75" customHeight="1" x14ac:dyDescent="0.2">
      <c r="A36" s="39">
        <v>2800</v>
      </c>
      <c r="B36" s="40">
        <v>2900</v>
      </c>
      <c r="C36" s="40">
        <f t="shared" si="3"/>
        <v>0</v>
      </c>
      <c r="D36" s="144">
        <f t="shared" si="4"/>
        <v>2850</v>
      </c>
      <c r="E36" s="144">
        <f t="shared" si="11"/>
        <v>0</v>
      </c>
      <c r="F36" s="149">
        <f t="shared" si="12"/>
        <v>0</v>
      </c>
      <c r="G36" s="150">
        <f t="shared" si="5"/>
        <v>0</v>
      </c>
      <c r="S36" s="135">
        <f t="shared" si="6"/>
        <v>0</v>
      </c>
      <c r="T36" s="135" t="str">
        <f t="shared" si="7"/>
        <v/>
      </c>
      <c r="U36" s="134">
        <f t="shared" si="8"/>
        <v>0</v>
      </c>
      <c r="V36" s="41" t="str">
        <f t="shared" si="9"/>
        <v>Lower Brackets</v>
      </c>
      <c r="W36" s="38">
        <f t="shared" si="10"/>
        <v>0</v>
      </c>
      <c r="X36" s="38">
        <v>95101</v>
      </c>
      <c r="Y36" s="38">
        <v>95200</v>
      </c>
      <c r="Z36" s="38">
        <v>40</v>
      </c>
    </row>
    <row r="37" spans="1:26" ht="12.75" customHeight="1" x14ac:dyDescent="0.2">
      <c r="A37" s="39">
        <v>2900</v>
      </c>
      <c r="B37" s="40">
        <v>3000</v>
      </c>
      <c r="C37" s="40">
        <f t="shared" si="3"/>
        <v>0</v>
      </c>
      <c r="D37" s="144">
        <f t="shared" si="4"/>
        <v>2950</v>
      </c>
      <c r="E37" s="144">
        <f t="shared" si="11"/>
        <v>0</v>
      </c>
      <c r="F37" s="149">
        <f t="shared" si="12"/>
        <v>0</v>
      </c>
      <c r="G37" s="150">
        <f t="shared" si="5"/>
        <v>0</v>
      </c>
      <c r="S37" s="135">
        <f t="shared" si="6"/>
        <v>0</v>
      </c>
      <c r="T37" s="135" t="str">
        <f t="shared" si="7"/>
        <v/>
      </c>
      <c r="U37" s="134">
        <f t="shared" si="8"/>
        <v>0</v>
      </c>
      <c r="V37" s="41" t="str">
        <f t="shared" si="9"/>
        <v>Lower Brackets</v>
      </c>
      <c r="W37" s="38">
        <f t="shared" si="10"/>
        <v>0</v>
      </c>
      <c r="X37" s="38">
        <v>95201</v>
      </c>
      <c r="Y37" s="38">
        <v>95300</v>
      </c>
      <c r="Z37" s="38">
        <v>30</v>
      </c>
    </row>
    <row r="38" spans="1:26" ht="12.75" customHeight="1" x14ac:dyDescent="0.2">
      <c r="A38" s="39">
        <v>3000</v>
      </c>
      <c r="B38" s="40">
        <v>3100</v>
      </c>
      <c r="C38" s="40">
        <f t="shared" si="3"/>
        <v>0</v>
      </c>
      <c r="D38" s="144">
        <f t="shared" si="4"/>
        <v>3050</v>
      </c>
      <c r="E38" s="144">
        <f t="shared" si="11"/>
        <v>0</v>
      </c>
      <c r="F38" s="149">
        <f t="shared" si="12"/>
        <v>0</v>
      </c>
      <c r="G38" s="150">
        <f t="shared" si="5"/>
        <v>0</v>
      </c>
      <c r="S38" s="135">
        <f t="shared" si="6"/>
        <v>0</v>
      </c>
      <c r="T38" s="135" t="str">
        <f t="shared" si="7"/>
        <v/>
      </c>
      <c r="U38" s="134">
        <f t="shared" si="8"/>
        <v>0</v>
      </c>
      <c r="V38" s="41" t="str">
        <f t="shared" si="9"/>
        <v>Lower Brackets</v>
      </c>
      <c r="W38" s="38">
        <f t="shared" si="10"/>
        <v>0</v>
      </c>
      <c r="X38" s="38">
        <v>95301</v>
      </c>
      <c r="Y38" s="38">
        <v>95400</v>
      </c>
      <c r="Z38" s="38">
        <v>20</v>
      </c>
    </row>
    <row r="39" spans="1:26" ht="12.75" customHeight="1" x14ac:dyDescent="0.2">
      <c r="A39" s="39">
        <v>3100</v>
      </c>
      <c r="B39" s="40">
        <v>3200</v>
      </c>
      <c r="C39" s="40">
        <f t="shared" si="3"/>
        <v>0</v>
      </c>
      <c r="D39" s="144">
        <f t="shared" si="4"/>
        <v>3150</v>
      </c>
      <c r="E39" s="144">
        <f t="shared" si="11"/>
        <v>0</v>
      </c>
      <c r="F39" s="149">
        <f t="shared" si="12"/>
        <v>0</v>
      </c>
      <c r="G39" s="150">
        <f t="shared" si="5"/>
        <v>0</v>
      </c>
      <c r="S39" s="135">
        <f t="shared" si="6"/>
        <v>0</v>
      </c>
      <c r="T39" s="135" t="str">
        <f t="shared" si="7"/>
        <v/>
      </c>
      <c r="U39" s="134">
        <f t="shared" si="8"/>
        <v>0</v>
      </c>
      <c r="V39" s="41" t="str">
        <f t="shared" si="9"/>
        <v>Lower Brackets</v>
      </c>
      <c r="W39" s="38">
        <f t="shared" si="10"/>
        <v>0</v>
      </c>
      <c r="X39" s="38">
        <v>95401</v>
      </c>
      <c r="Y39" s="38">
        <v>95500</v>
      </c>
      <c r="Z39" s="38">
        <v>10</v>
      </c>
    </row>
    <row r="40" spans="1:26" ht="12.75" customHeight="1" x14ac:dyDescent="0.2">
      <c r="A40" s="39">
        <v>3200</v>
      </c>
      <c r="B40" s="40">
        <v>3300</v>
      </c>
      <c r="C40" s="40">
        <f t="shared" si="3"/>
        <v>0</v>
      </c>
      <c r="D40" s="144">
        <f t="shared" si="4"/>
        <v>3250</v>
      </c>
      <c r="E40" s="144">
        <f t="shared" si="11"/>
        <v>0</v>
      </c>
      <c r="F40" s="149">
        <f t="shared" si="12"/>
        <v>0</v>
      </c>
      <c r="G40" s="150">
        <f t="shared" si="5"/>
        <v>0</v>
      </c>
      <c r="S40" s="135">
        <f t="shared" si="6"/>
        <v>0</v>
      </c>
      <c r="T40" s="135" t="str">
        <f t="shared" si="7"/>
        <v/>
      </c>
      <c r="U40" s="134">
        <f t="shared" si="8"/>
        <v>0</v>
      </c>
      <c r="V40" s="41" t="str">
        <f t="shared" si="9"/>
        <v>Lower Brackets</v>
      </c>
      <c r="W40" s="38">
        <f t="shared" si="10"/>
        <v>0</v>
      </c>
      <c r="X40" s="38">
        <v>95501</v>
      </c>
      <c r="Y40" s="38" t="s">
        <v>38</v>
      </c>
      <c r="Z40" s="38">
        <v>0</v>
      </c>
    </row>
    <row r="41" spans="1:26" ht="12.75" customHeight="1" x14ac:dyDescent="0.2">
      <c r="A41" s="39">
        <v>3300</v>
      </c>
      <c r="B41" s="40">
        <v>3400</v>
      </c>
      <c r="C41" s="40">
        <f t="shared" si="3"/>
        <v>0</v>
      </c>
      <c r="D41" s="144">
        <f t="shared" si="4"/>
        <v>3350</v>
      </c>
      <c r="E41" s="144">
        <f t="shared" si="11"/>
        <v>0</v>
      </c>
      <c r="F41" s="149">
        <f t="shared" si="12"/>
        <v>0</v>
      </c>
      <c r="G41" s="150">
        <f t="shared" si="5"/>
        <v>0</v>
      </c>
      <c r="S41" s="135">
        <f t="shared" si="6"/>
        <v>0</v>
      </c>
      <c r="T41" s="135" t="str">
        <f t="shared" si="7"/>
        <v/>
      </c>
      <c r="U41" s="134">
        <f t="shared" si="8"/>
        <v>0</v>
      </c>
      <c r="V41" s="41" t="str">
        <f t="shared" si="9"/>
        <v>Lower Brackets</v>
      </c>
      <c r="W41" s="38">
        <f t="shared" si="10"/>
        <v>0</v>
      </c>
      <c r="X41" s="38"/>
      <c r="Y41" s="38"/>
      <c r="Z41" s="38"/>
    </row>
    <row r="42" spans="1:26" ht="12.75" customHeight="1" x14ac:dyDescent="0.2">
      <c r="A42" s="39">
        <v>3400</v>
      </c>
      <c r="B42" s="40">
        <v>3500</v>
      </c>
      <c r="C42" s="40">
        <f t="shared" si="3"/>
        <v>0</v>
      </c>
      <c r="D42" s="144">
        <f t="shared" si="4"/>
        <v>3450</v>
      </c>
      <c r="E42" s="144">
        <f t="shared" si="11"/>
        <v>0</v>
      </c>
      <c r="F42" s="149">
        <f t="shared" si="12"/>
        <v>0</v>
      </c>
      <c r="G42" s="150">
        <f t="shared" si="5"/>
        <v>0</v>
      </c>
      <c r="S42" s="135">
        <f t="shared" si="6"/>
        <v>0</v>
      </c>
      <c r="T42" s="135" t="str">
        <f t="shared" si="7"/>
        <v/>
      </c>
      <c r="U42" s="134">
        <f t="shared" si="8"/>
        <v>0</v>
      </c>
      <c r="V42" s="41" t="str">
        <f t="shared" si="9"/>
        <v>Lower Brackets</v>
      </c>
      <c r="W42" s="38">
        <f t="shared" si="10"/>
        <v>0</v>
      </c>
      <c r="X42" s="38"/>
      <c r="Y42" s="38"/>
      <c r="Z42" s="38"/>
    </row>
    <row r="43" spans="1:26" ht="12.75" customHeight="1" x14ac:dyDescent="0.2">
      <c r="A43" s="39">
        <v>3500</v>
      </c>
      <c r="B43" s="40">
        <v>3600</v>
      </c>
      <c r="C43" s="40">
        <f t="shared" si="3"/>
        <v>0</v>
      </c>
      <c r="D43" s="144">
        <f t="shared" si="4"/>
        <v>3550</v>
      </c>
      <c r="E43" s="144">
        <f t="shared" si="11"/>
        <v>0</v>
      </c>
      <c r="F43" s="149">
        <f t="shared" si="12"/>
        <v>0</v>
      </c>
      <c r="G43" s="150">
        <f t="shared" si="5"/>
        <v>0</v>
      </c>
      <c r="S43" s="135">
        <f t="shared" si="6"/>
        <v>0</v>
      </c>
      <c r="T43" s="135" t="str">
        <f t="shared" si="7"/>
        <v/>
      </c>
      <c r="U43" s="134">
        <f t="shared" si="8"/>
        <v>0</v>
      </c>
      <c r="V43" s="41" t="str">
        <f t="shared" si="9"/>
        <v>Lower Brackets</v>
      </c>
      <c r="W43" s="38">
        <f t="shared" si="10"/>
        <v>0</v>
      </c>
      <c r="X43" s="38"/>
      <c r="Y43" s="38"/>
      <c r="Z43" s="38"/>
    </row>
    <row r="44" spans="1:26" ht="12.75" customHeight="1" x14ac:dyDescent="0.2">
      <c r="A44" s="39">
        <v>3600</v>
      </c>
      <c r="B44" s="40">
        <v>3700</v>
      </c>
      <c r="C44" s="40">
        <f t="shared" si="3"/>
        <v>0</v>
      </c>
      <c r="D44" s="144">
        <f t="shared" si="4"/>
        <v>3650</v>
      </c>
      <c r="E44" s="144">
        <f t="shared" si="11"/>
        <v>0</v>
      </c>
      <c r="F44" s="149">
        <f t="shared" si="12"/>
        <v>0</v>
      </c>
      <c r="G44" s="150">
        <f t="shared" si="5"/>
        <v>0</v>
      </c>
      <c r="S44" s="135">
        <f t="shared" si="6"/>
        <v>0</v>
      </c>
      <c r="T44" s="135" t="str">
        <f t="shared" si="7"/>
        <v/>
      </c>
      <c r="U44" s="134">
        <f t="shared" si="8"/>
        <v>0</v>
      </c>
      <c r="V44" s="41" t="str">
        <f t="shared" si="9"/>
        <v>Lower Brackets</v>
      </c>
      <c r="W44" s="38">
        <f t="shared" si="10"/>
        <v>0</v>
      </c>
      <c r="X44" s="38"/>
      <c r="Y44" s="38"/>
      <c r="Z44" s="38"/>
    </row>
    <row r="45" spans="1:26" ht="12.75" customHeight="1" x14ac:dyDescent="0.2">
      <c r="A45" s="39">
        <v>3700</v>
      </c>
      <c r="B45" s="40">
        <v>3800</v>
      </c>
      <c r="C45" s="40">
        <f t="shared" si="3"/>
        <v>0</v>
      </c>
      <c r="D45" s="144">
        <f t="shared" si="4"/>
        <v>3750</v>
      </c>
      <c r="E45" s="144">
        <f t="shared" si="11"/>
        <v>0</v>
      </c>
      <c r="F45" s="149">
        <f t="shared" si="12"/>
        <v>0</v>
      </c>
      <c r="G45" s="150">
        <f t="shared" si="5"/>
        <v>0</v>
      </c>
      <c r="S45" s="135">
        <f t="shared" si="6"/>
        <v>0</v>
      </c>
      <c r="T45" s="135" t="str">
        <f t="shared" si="7"/>
        <v/>
      </c>
      <c r="U45" s="134">
        <f t="shared" si="8"/>
        <v>0</v>
      </c>
      <c r="V45" s="41" t="str">
        <f t="shared" si="9"/>
        <v>Lower Brackets</v>
      </c>
      <c r="W45" s="38">
        <f t="shared" si="10"/>
        <v>0</v>
      </c>
      <c r="X45" s="38"/>
      <c r="Y45" s="38"/>
      <c r="Z45" s="38"/>
    </row>
    <row r="46" spans="1:26" ht="12.75" customHeight="1" x14ac:dyDescent="0.2">
      <c r="A46" s="39">
        <v>3800</v>
      </c>
      <c r="B46" s="40">
        <v>3900</v>
      </c>
      <c r="C46" s="40">
        <f t="shared" si="3"/>
        <v>0</v>
      </c>
      <c r="D46" s="144">
        <f t="shared" si="4"/>
        <v>3850</v>
      </c>
      <c r="E46" s="144">
        <f t="shared" si="11"/>
        <v>0</v>
      </c>
      <c r="F46" s="149">
        <f t="shared" si="12"/>
        <v>0</v>
      </c>
      <c r="G46" s="150">
        <f t="shared" si="5"/>
        <v>0</v>
      </c>
      <c r="S46" s="135">
        <f t="shared" si="6"/>
        <v>0</v>
      </c>
      <c r="T46" s="135" t="str">
        <f t="shared" si="7"/>
        <v/>
      </c>
      <c r="U46" s="134">
        <f t="shared" si="8"/>
        <v>0</v>
      </c>
      <c r="V46" s="41" t="str">
        <f t="shared" si="9"/>
        <v>Lower Brackets</v>
      </c>
      <c r="W46" s="38">
        <f t="shared" si="10"/>
        <v>0</v>
      </c>
      <c r="X46" s="38"/>
      <c r="Y46" s="38"/>
      <c r="Z46" s="38"/>
    </row>
    <row r="47" spans="1:26" ht="12.75" customHeight="1" x14ac:dyDescent="0.2">
      <c r="A47" s="39">
        <v>3900</v>
      </c>
      <c r="B47" s="40">
        <v>4000</v>
      </c>
      <c r="C47" s="40">
        <f t="shared" si="3"/>
        <v>0</v>
      </c>
      <c r="D47" s="144">
        <f t="shared" si="4"/>
        <v>3950</v>
      </c>
      <c r="E47" s="144">
        <f t="shared" si="11"/>
        <v>0</v>
      </c>
      <c r="F47" s="149">
        <f t="shared" si="12"/>
        <v>0</v>
      </c>
      <c r="G47" s="150">
        <f t="shared" si="5"/>
        <v>0</v>
      </c>
      <c r="S47" s="135">
        <f t="shared" si="6"/>
        <v>0</v>
      </c>
      <c r="T47" s="135" t="str">
        <f t="shared" si="7"/>
        <v/>
      </c>
      <c r="U47" s="134">
        <f t="shared" si="8"/>
        <v>0</v>
      </c>
      <c r="V47" s="41" t="str">
        <f t="shared" si="9"/>
        <v>Lower Brackets</v>
      </c>
      <c r="W47" s="38">
        <f t="shared" si="10"/>
        <v>0</v>
      </c>
      <c r="X47" s="38"/>
      <c r="Y47" s="38"/>
      <c r="Z47" s="38"/>
    </row>
    <row r="48" spans="1:26" ht="12.75" customHeight="1" x14ac:dyDescent="0.2">
      <c r="A48" s="39">
        <v>4000</v>
      </c>
      <c r="B48" s="40">
        <v>4100</v>
      </c>
      <c r="C48" s="40">
        <f t="shared" si="3"/>
        <v>0</v>
      </c>
      <c r="D48" s="144">
        <f t="shared" si="4"/>
        <v>4050</v>
      </c>
      <c r="E48" s="144">
        <f t="shared" si="11"/>
        <v>0</v>
      </c>
      <c r="F48" s="149">
        <f t="shared" si="12"/>
        <v>0</v>
      </c>
      <c r="G48" s="150">
        <f t="shared" si="5"/>
        <v>0</v>
      </c>
      <c r="S48" s="135">
        <f t="shared" si="6"/>
        <v>0</v>
      </c>
      <c r="T48" s="135" t="str">
        <f t="shared" si="7"/>
        <v/>
      </c>
      <c r="U48" s="134">
        <f t="shared" si="8"/>
        <v>0</v>
      </c>
      <c r="V48" s="41" t="str">
        <f t="shared" si="9"/>
        <v>Lower Brackets</v>
      </c>
      <c r="W48" s="38">
        <f t="shared" si="10"/>
        <v>0</v>
      </c>
      <c r="X48" s="128"/>
      <c r="Y48" s="128"/>
      <c r="Z48" s="38"/>
    </row>
    <row r="49" spans="1:30" ht="12.75" customHeight="1" x14ac:dyDescent="0.2">
      <c r="A49" s="39">
        <v>4100</v>
      </c>
      <c r="B49" s="40">
        <v>4200</v>
      </c>
      <c r="C49" s="40">
        <f t="shared" si="3"/>
        <v>0</v>
      </c>
      <c r="D49" s="144">
        <f t="shared" si="4"/>
        <v>4150</v>
      </c>
      <c r="E49" s="144">
        <f t="shared" si="11"/>
        <v>0</v>
      </c>
      <c r="F49" s="149">
        <f t="shared" si="12"/>
        <v>0</v>
      </c>
      <c r="G49" s="150">
        <f t="shared" si="5"/>
        <v>0</v>
      </c>
      <c r="S49" s="135">
        <f t="shared" si="6"/>
        <v>0</v>
      </c>
      <c r="T49" s="135" t="str">
        <f t="shared" si="7"/>
        <v/>
      </c>
      <c r="U49" s="134">
        <f t="shared" si="8"/>
        <v>0</v>
      </c>
      <c r="V49" s="41" t="str">
        <f t="shared" si="9"/>
        <v>Lower Brackets</v>
      </c>
      <c r="W49" s="38">
        <f t="shared" si="10"/>
        <v>0</v>
      </c>
      <c r="X49" s="136"/>
      <c r="Y49" s="136"/>
      <c r="Z49" s="137"/>
    </row>
    <row r="50" spans="1:30" ht="12.75" customHeight="1" x14ac:dyDescent="0.2">
      <c r="A50" s="39">
        <v>4200</v>
      </c>
      <c r="B50" s="40">
        <v>4300</v>
      </c>
      <c r="C50" s="40">
        <f t="shared" si="3"/>
        <v>0</v>
      </c>
      <c r="D50" s="144">
        <f t="shared" si="4"/>
        <v>4250</v>
      </c>
      <c r="E50" s="144">
        <f t="shared" si="11"/>
        <v>0</v>
      </c>
      <c r="F50" s="149">
        <f t="shared" si="12"/>
        <v>0</v>
      </c>
      <c r="G50" s="150">
        <f t="shared" si="5"/>
        <v>0</v>
      </c>
      <c r="S50" s="135">
        <f t="shared" si="6"/>
        <v>0</v>
      </c>
      <c r="T50" s="135" t="str">
        <f t="shared" si="7"/>
        <v/>
      </c>
      <c r="U50" s="134">
        <f t="shared" si="8"/>
        <v>0</v>
      </c>
      <c r="V50" s="41" t="str">
        <f t="shared" si="9"/>
        <v>Lower Brackets</v>
      </c>
      <c r="W50" s="38">
        <f t="shared" si="10"/>
        <v>0</v>
      </c>
      <c r="X50" s="38"/>
      <c r="Y50" s="38"/>
      <c r="Z50" s="38"/>
    </row>
    <row r="51" spans="1:30" ht="12.75" customHeight="1" x14ac:dyDescent="0.2">
      <c r="A51" s="39">
        <v>4300</v>
      </c>
      <c r="B51" s="40">
        <v>4400</v>
      </c>
      <c r="C51" s="40">
        <f t="shared" si="3"/>
        <v>0</v>
      </c>
      <c r="D51" s="144">
        <f t="shared" si="4"/>
        <v>4350</v>
      </c>
      <c r="E51" s="144">
        <f t="shared" si="11"/>
        <v>0</v>
      </c>
      <c r="F51" s="149">
        <f t="shared" si="12"/>
        <v>0</v>
      </c>
      <c r="G51" s="150">
        <f t="shared" si="5"/>
        <v>0</v>
      </c>
      <c r="S51" s="135">
        <f t="shared" si="6"/>
        <v>0</v>
      </c>
      <c r="T51" s="135" t="str">
        <f t="shared" si="7"/>
        <v/>
      </c>
      <c r="U51" s="134">
        <f t="shared" si="8"/>
        <v>0</v>
      </c>
      <c r="V51" s="41" t="str">
        <f t="shared" si="9"/>
        <v>Lower Brackets</v>
      </c>
      <c r="W51" s="38">
        <f t="shared" si="10"/>
        <v>0</v>
      </c>
      <c r="X51" s="38"/>
      <c r="Y51" s="38"/>
      <c r="Z51" s="38"/>
    </row>
    <row r="52" spans="1:30" ht="12.75" customHeight="1" x14ac:dyDescent="0.2">
      <c r="A52" s="39">
        <v>4400</v>
      </c>
      <c r="B52" s="40">
        <v>4500</v>
      </c>
      <c r="C52" s="40">
        <f t="shared" si="3"/>
        <v>0</v>
      </c>
      <c r="D52" s="144">
        <f t="shared" si="4"/>
        <v>4450</v>
      </c>
      <c r="E52" s="144">
        <f t="shared" si="11"/>
        <v>0</v>
      </c>
      <c r="F52" s="149">
        <f t="shared" si="12"/>
        <v>0</v>
      </c>
      <c r="G52" s="150">
        <f t="shared" si="5"/>
        <v>0</v>
      </c>
      <c r="S52" s="135">
        <f t="shared" si="6"/>
        <v>0</v>
      </c>
      <c r="T52" s="135" t="str">
        <f t="shared" si="7"/>
        <v/>
      </c>
      <c r="U52" s="134">
        <f t="shared" si="8"/>
        <v>0</v>
      </c>
      <c r="V52" s="41" t="str">
        <f t="shared" si="9"/>
        <v>Lower Brackets</v>
      </c>
      <c r="W52" s="38">
        <f t="shared" si="10"/>
        <v>0</v>
      </c>
      <c r="X52" s="38"/>
      <c r="Y52" s="38"/>
      <c r="Z52" s="38"/>
    </row>
    <row r="53" spans="1:30" ht="12.75" customHeight="1" x14ac:dyDescent="0.2">
      <c r="A53" s="39">
        <v>4500</v>
      </c>
      <c r="B53" s="40">
        <v>4600</v>
      </c>
      <c r="C53" s="40">
        <f t="shared" si="3"/>
        <v>0</v>
      </c>
      <c r="D53" s="144">
        <f t="shared" si="4"/>
        <v>4550</v>
      </c>
      <c r="E53" s="144">
        <f t="shared" si="11"/>
        <v>0</v>
      </c>
      <c r="F53" s="149">
        <f t="shared" si="12"/>
        <v>0</v>
      </c>
      <c r="G53" s="150">
        <f t="shared" si="5"/>
        <v>0</v>
      </c>
      <c r="S53" s="135">
        <f t="shared" si="6"/>
        <v>0</v>
      </c>
      <c r="T53" s="135" t="str">
        <f t="shared" si="7"/>
        <v/>
      </c>
      <c r="U53" s="134">
        <f t="shared" si="8"/>
        <v>0</v>
      </c>
      <c r="V53" s="41" t="str">
        <f t="shared" si="9"/>
        <v>Lower Brackets</v>
      </c>
      <c r="W53" s="38">
        <f t="shared" si="10"/>
        <v>0</v>
      </c>
      <c r="X53" s="38"/>
      <c r="Y53" s="38"/>
      <c r="Z53" s="38"/>
      <c r="AB53" s="138"/>
    </row>
    <row r="54" spans="1:30" ht="12.75" customHeight="1" x14ac:dyDescent="0.2">
      <c r="A54" s="39">
        <v>4600</v>
      </c>
      <c r="B54" s="40">
        <v>4700</v>
      </c>
      <c r="C54" s="40">
        <f t="shared" si="3"/>
        <v>0</v>
      </c>
      <c r="D54" s="144">
        <f t="shared" si="4"/>
        <v>4650</v>
      </c>
      <c r="E54" s="144">
        <f t="shared" si="11"/>
        <v>0</v>
      </c>
      <c r="F54" s="149">
        <f t="shared" si="12"/>
        <v>0</v>
      </c>
      <c r="G54" s="150">
        <f t="shared" si="5"/>
        <v>0</v>
      </c>
      <c r="S54" s="135">
        <f t="shared" si="6"/>
        <v>0</v>
      </c>
      <c r="T54" s="135" t="str">
        <f t="shared" si="7"/>
        <v/>
      </c>
      <c r="U54" s="134">
        <f t="shared" si="8"/>
        <v>0</v>
      </c>
      <c r="V54" s="41" t="str">
        <f t="shared" si="9"/>
        <v>Lower Brackets</v>
      </c>
      <c r="W54" s="38">
        <f t="shared" si="10"/>
        <v>0</v>
      </c>
      <c r="AB54" s="38"/>
      <c r="AC54" s="38"/>
      <c r="AD54" s="38"/>
    </row>
    <row r="55" spans="1:30" ht="12.75" customHeight="1" x14ac:dyDescent="0.2">
      <c r="A55" s="39">
        <v>4700</v>
      </c>
      <c r="B55" s="40">
        <v>4800</v>
      </c>
      <c r="C55" s="40">
        <f t="shared" si="3"/>
        <v>0</v>
      </c>
      <c r="D55" s="144">
        <f t="shared" si="4"/>
        <v>4750</v>
      </c>
      <c r="E55" s="144">
        <f t="shared" si="11"/>
        <v>0</v>
      </c>
      <c r="F55" s="149">
        <f t="shared" si="12"/>
        <v>0</v>
      </c>
      <c r="G55" s="150">
        <f t="shared" si="5"/>
        <v>0</v>
      </c>
      <c r="S55" s="135">
        <f t="shared" si="6"/>
        <v>0</v>
      </c>
      <c r="T55" s="135" t="str">
        <f t="shared" si="7"/>
        <v/>
      </c>
      <c r="U55" s="134">
        <f t="shared" si="8"/>
        <v>0</v>
      </c>
      <c r="V55" s="41" t="str">
        <f t="shared" si="9"/>
        <v>Lower Brackets</v>
      </c>
      <c r="W55" s="38">
        <f t="shared" si="10"/>
        <v>0</v>
      </c>
      <c r="AB55" s="128"/>
      <c r="AC55" s="128"/>
      <c r="AD55" s="38"/>
    </row>
    <row r="56" spans="1:30" ht="12.75" customHeight="1" x14ac:dyDescent="0.2">
      <c r="A56" s="39">
        <v>4800</v>
      </c>
      <c r="B56" s="40">
        <v>4900</v>
      </c>
      <c r="C56" s="40">
        <f t="shared" si="3"/>
        <v>0</v>
      </c>
      <c r="D56" s="144">
        <f t="shared" si="4"/>
        <v>4850</v>
      </c>
      <c r="E56" s="144">
        <f t="shared" si="11"/>
        <v>0</v>
      </c>
      <c r="F56" s="149">
        <f t="shared" si="12"/>
        <v>0</v>
      </c>
      <c r="G56" s="150">
        <f t="shared" si="5"/>
        <v>0</v>
      </c>
      <c r="S56" s="135">
        <f t="shared" si="6"/>
        <v>0</v>
      </c>
      <c r="T56" s="135" t="str">
        <f t="shared" si="7"/>
        <v/>
      </c>
      <c r="U56" s="134">
        <f t="shared" si="8"/>
        <v>0</v>
      </c>
      <c r="V56" s="41" t="str">
        <f t="shared" si="9"/>
        <v>Lower Brackets</v>
      </c>
      <c r="W56" s="38">
        <f t="shared" si="10"/>
        <v>0</v>
      </c>
      <c r="AB56" s="136"/>
      <c r="AC56" s="136"/>
      <c r="AD56" s="137"/>
    </row>
    <row r="57" spans="1:30" ht="12.75" customHeight="1" x14ac:dyDescent="0.2">
      <c r="A57" s="39">
        <v>4900</v>
      </c>
      <c r="B57" s="40">
        <v>5000</v>
      </c>
      <c r="C57" s="40">
        <f t="shared" si="3"/>
        <v>0</v>
      </c>
      <c r="D57" s="144">
        <f t="shared" si="4"/>
        <v>4950</v>
      </c>
      <c r="E57" s="144">
        <f t="shared" si="11"/>
        <v>0</v>
      </c>
      <c r="F57" s="149">
        <f t="shared" si="12"/>
        <v>0</v>
      </c>
      <c r="G57" s="150">
        <f t="shared" si="5"/>
        <v>0</v>
      </c>
      <c r="S57" s="135">
        <f t="shared" si="6"/>
        <v>0</v>
      </c>
      <c r="T57" s="135" t="str">
        <f t="shared" si="7"/>
        <v/>
      </c>
      <c r="U57" s="134">
        <f t="shared" si="8"/>
        <v>0</v>
      </c>
      <c r="V57" s="41" t="str">
        <f t="shared" si="9"/>
        <v>Lower Brackets</v>
      </c>
      <c r="W57" s="38">
        <f t="shared" si="10"/>
        <v>0</v>
      </c>
      <c r="AB57" s="38"/>
      <c r="AC57" s="38"/>
      <c r="AD57" s="38"/>
    </row>
    <row r="58" spans="1:30" ht="12.75" customHeight="1" x14ac:dyDescent="0.2">
      <c r="A58" s="39">
        <v>5000</v>
      </c>
      <c r="B58" s="40">
        <v>5100</v>
      </c>
      <c r="C58" s="40">
        <f t="shared" si="3"/>
        <v>0</v>
      </c>
      <c r="D58" s="144">
        <f t="shared" si="4"/>
        <v>5050</v>
      </c>
      <c r="E58" s="144">
        <f t="shared" si="11"/>
        <v>0</v>
      </c>
      <c r="F58" s="149">
        <f t="shared" si="12"/>
        <v>0</v>
      </c>
      <c r="G58" s="150">
        <f t="shared" si="5"/>
        <v>0</v>
      </c>
      <c r="S58" s="135">
        <f t="shared" si="6"/>
        <v>0</v>
      </c>
      <c r="T58" s="135" t="str">
        <f t="shared" si="7"/>
        <v/>
      </c>
      <c r="U58" s="134">
        <f t="shared" si="8"/>
        <v>0</v>
      </c>
      <c r="V58" s="41" t="str">
        <f t="shared" si="9"/>
        <v>Lower Brackets</v>
      </c>
      <c r="W58" s="38">
        <f t="shared" si="10"/>
        <v>0</v>
      </c>
      <c r="AB58" s="38"/>
      <c r="AC58" s="38"/>
      <c r="AD58" s="38"/>
    </row>
    <row r="59" spans="1:30" ht="12.75" customHeight="1" x14ac:dyDescent="0.2">
      <c r="A59" s="39">
        <v>5100</v>
      </c>
      <c r="B59" s="40">
        <v>5200</v>
      </c>
      <c r="C59" s="40">
        <f t="shared" si="3"/>
        <v>0</v>
      </c>
      <c r="D59" s="144">
        <f t="shared" si="4"/>
        <v>5150</v>
      </c>
      <c r="E59" s="144">
        <f t="shared" si="11"/>
        <v>0</v>
      </c>
      <c r="F59" s="149">
        <f t="shared" si="12"/>
        <v>0</v>
      </c>
      <c r="G59" s="150">
        <f t="shared" si="5"/>
        <v>0</v>
      </c>
      <c r="S59" s="135">
        <f t="shared" si="6"/>
        <v>0</v>
      </c>
      <c r="T59" s="135" t="str">
        <f t="shared" si="7"/>
        <v/>
      </c>
      <c r="U59" s="134">
        <f t="shared" si="8"/>
        <v>0</v>
      </c>
      <c r="V59" s="41" t="str">
        <f t="shared" si="9"/>
        <v>Lower Brackets</v>
      </c>
      <c r="W59" s="38">
        <f t="shared" si="10"/>
        <v>0</v>
      </c>
    </row>
    <row r="60" spans="1:30" ht="12.75" customHeight="1" x14ac:dyDescent="0.2">
      <c r="A60" s="39">
        <v>5200</v>
      </c>
      <c r="B60" s="40">
        <v>5300</v>
      </c>
      <c r="C60" s="40">
        <f t="shared" si="3"/>
        <v>0</v>
      </c>
      <c r="D60" s="144">
        <f t="shared" si="4"/>
        <v>5250</v>
      </c>
      <c r="E60" s="144">
        <f t="shared" si="11"/>
        <v>0</v>
      </c>
      <c r="F60" s="149">
        <f t="shared" si="12"/>
        <v>0</v>
      </c>
      <c r="G60" s="150">
        <f t="shared" si="5"/>
        <v>0</v>
      </c>
      <c r="S60" s="135">
        <f t="shared" si="6"/>
        <v>0</v>
      </c>
      <c r="T60" s="135" t="str">
        <f t="shared" si="7"/>
        <v/>
      </c>
      <c r="U60" s="134">
        <f t="shared" si="8"/>
        <v>0</v>
      </c>
      <c r="V60" s="41" t="str">
        <f t="shared" si="9"/>
        <v>Lower Brackets</v>
      </c>
      <c r="W60" s="38">
        <f t="shared" si="10"/>
        <v>0</v>
      </c>
    </row>
    <row r="61" spans="1:30" ht="12.75" customHeight="1" x14ac:dyDescent="0.2">
      <c r="A61" s="39">
        <v>5300</v>
      </c>
      <c r="B61" s="40">
        <v>5400</v>
      </c>
      <c r="C61" s="40">
        <f t="shared" si="3"/>
        <v>0</v>
      </c>
      <c r="D61" s="144">
        <f t="shared" si="4"/>
        <v>5350</v>
      </c>
      <c r="E61" s="144">
        <f t="shared" si="11"/>
        <v>0</v>
      </c>
      <c r="F61" s="149">
        <f t="shared" si="12"/>
        <v>0</v>
      </c>
      <c r="G61" s="150">
        <f t="shared" si="5"/>
        <v>0</v>
      </c>
      <c r="S61" s="135">
        <f t="shared" si="6"/>
        <v>0</v>
      </c>
      <c r="T61" s="135" t="str">
        <f t="shared" si="7"/>
        <v/>
      </c>
      <c r="U61" s="134">
        <f t="shared" si="8"/>
        <v>0</v>
      </c>
      <c r="V61" s="41" t="str">
        <f t="shared" si="9"/>
        <v>Lower Brackets</v>
      </c>
      <c r="W61" s="38">
        <f t="shared" si="10"/>
        <v>0</v>
      </c>
    </row>
    <row r="62" spans="1:30" ht="12.75" customHeight="1" x14ac:dyDescent="0.2">
      <c r="A62" s="39">
        <v>5400</v>
      </c>
      <c r="B62" s="40">
        <v>5500</v>
      </c>
      <c r="C62" s="40">
        <f t="shared" si="3"/>
        <v>0</v>
      </c>
      <c r="D62" s="144">
        <f t="shared" si="4"/>
        <v>5450</v>
      </c>
      <c r="E62" s="144">
        <f t="shared" si="11"/>
        <v>0</v>
      </c>
      <c r="F62" s="149">
        <f t="shared" si="12"/>
        <v>0</v>
      </c>
      <c r="G62" s="150">
        <f t="shared" si="5"/>
        <v>0</v>
      </c>
      <c r="S62" s="135">
        <f t="shared" si="6"/>
        <v>0</v>
      </c>
      <c r="T62" s="135" t="str">
        <f t="shared" si="7"/>
        <v/>
      </c>
      <c r="U62" s="134">
        <f t="shared" si="8"/>
        <v>0</v>
      </c>
      <c r="V62" s="41" t="str">
        <f t="shared" si="9"/>
        <v>Lower Brackets</v>
      </c>
      <c r="W62" s="38">
        <f t="shared" si="10"/>
        <v>0</v>
      </c>
    </row>
    <row r="63" spans="1:30" ht="12.75" customHeight="1" x14ac:dyDescent="0.2">
      <c r="A63" s="147">
        <v>5500</v>
      </c>
      <c r="B63" s="148">
        <v>5600</v>
      </c>
      <c r="C63" s="40">
        <f t="shared" si="3"/>
        <v>1.019999999999996</v>
      </c>
      <c r="D63" s="144">
        <f t="shared" si="4"/>
        <v>5550</v>
      </c>
      <c r="E63" s="144">
        <f t="shared" si="11"/>
        <v>111</v>
      </c>
      <c r="F63" s="149">
        <f t="shared" si="12"/>
        <v>1.019999999999996</v>
      </c>
      <c r="G63" s="150">
        <f t="shared" si="5"/>
        <v>0</v>
      </c>
      <c r="S63" s="146">
        <f t="shared" si="6"/>
        <v>0.02</v>
      </c>
      <c r="T63" s="135" t="str">
        <f t="shared" si="7"/>
        <v/>
      </c>
      <c r="U63" s="134">
        <f t="shared" si="8"/>
        <v>-109.98</v>
      </c>
      <c r="V63" s="41" t="str">
        <f t="shared" si="9"/>
        <v>Lower Brackets</v>
      </c>
      <c r="W63" s="38">
        <f t="shared" si="10"/>
        <v>0</v>
      </c>
    </row>
    <row r="64" spans="1:30" ht="12.75" customHeight="1" x14ac:dyDescent="0.2">
      <c r="A64" s="39">
        <v>5600</v>
      </c>
      <c r="B64" s="40">
        <v>5700</v>
      </c>
      <c r="C64" s="40">
        <f t="shared" si="3"/>
        <v>3.019999999999996</v>
      </c>
      <c r="D64" s="144">
        <f t="shared" si="4"/>
        <v>5650</v>
      </c>
      <c r="E64" s="144">
        <f t="shared" si="11"/>
        <v>113</v>
      </c>
      <c r="F64" s="149">
        <f t="shared" si="12"/>
        <v>3.019999999999996</v>
      </c>
      <c r="G64" s="150">
        <f t="shared" si="5"/>
        <v>0</v>
      </c>
      <c r="S64" s="135">
        <f t="shared" si="6"/>
        <v>0.02</v>
      </c>
      <c r="T64" s="135" t="str">
        <f t="shared" si="7"/>
        <v/>
      </c>
      <c r="U64" s="134">
        <f t="shared" si="8"/>
        <v>-109.98</v>
      </c>
      <c r="V64" s="41" t="str">
        <f t="shared" si="9"/>
        <v>Lower Brackets</v>
      </c>
      <c r="W64" s="38">
        <f t="shared" si="10"/>
        <v>0</v>
      </c>
    </row>
    <row r="65" spans="1:23" ht="12.75" customHeight="1" x14ac:dyDescent="0.2">
      <c r="A65" s="39">
        <v>5700</v>
      </c>
      <c r="B65" s="40">
        <v>5800</v>
      </c>
      <c r="C65" s="40">
        <f t="shared" si="3"/>
        <v>5.019999999999996</v>
      </c>
      <c r="D65" s="144">
        <f t="shared" si="4"/>
        <v>5750</v>
      </c>
      <c r="E65" s="144">
        <f t="shared" si="11"/>
        <v>115</v>
      </c>
      <c r="F65" s="149">
        <f t="shared" si="12"/>
        <v>5.019999999999996</v>
      </c>
      <c r="G65" s="150">
        <f t="shared" si="5"/>
        <v>0</v>
      </c>
      <c r="S65" s="135">
        <f t="shared" si="6"/>
        <v>0.02</v>
      </c>
      <c r="T65" s="135" t="str">
        <f t="shared" si="7"/>
        <v/>
      </c>
      <c r="U65" s="134">
        <f t="shared" si="8"/>
        <v>-109.98</v>
      </c>
      <c r="V65" s="41" t="str">
        <f t="shared" si="9"/>
        <v>Lower Brackets</v>
      </c>
      <c r="W65" s="38">
        <f t="shared" si="10"/>
        <v>0</v>
      </c>
    </row>
    <row r="66" spans="1:23" ht="12.75" customHeight="1" x14ac:dyDescent="0.2">
      <c r="A66" s="39">
        <v>5800</v>
      </c>
      <c r="B66" s="40">
        <v>5900</v>
      </c>
      <c r="C66" s="40">
        <f t="shared" si="3"/>
        <v>7.019999999999996</v>
      </c>
      <c r="D66" s="144">
        <f t="shared" si="4"/>
        <v>5850</v>
      </c>
      <c r="E66" s="144">
        <f t="shared" si="11"/>
        <v>117</v>
      </c>
      <c r="F66" s="149">
        <f t="shared" si="12"/>
        <v>7.019999999999996</v>
      </c>
      <c r="G66" s="150">
        <f t="shared" si="5"/>
        <v>0</v>
      </c>
      <c r="S66" s="135">
        <f t="shared" si="6"/>
        <v>0.02</v>
      </c>
      <c r="T66" s="135" t="str">
        <f t="shared" si="7"/>
        <v/>
      </c>
      <c r="U66" s="134">
        <f t="shared" si="8"/>
        <v>-109.98</v>
      </c>
      <c r="V66" s="41" t="str">
        <f t="shared" si="9"/>
        <v>Lower Brackets</v>
      </c>
      <c r="W66" s="38">
        <f t="shared" si="10"/>
        <v>0</v>
      </c>
    </row>
    <row r="67" spans="1:23" ht="12.75" customHeight="1" x14ac:dyDescent="0.2">
      <c r="A67" s="39">
        <v>5900</v>
      </c>
      <c r="B67" s="40">
        <v>6000</v>
      </c>
      <c r="C67" s="40">
        <f t="shared" si="3"/>
        <v>9.019999999999996</v>
      </c>
      <c r="D67" s="144">
        <f t="shared" si="4"/>
        <v>5950</v>
      </c>
      <c r="E67" s="144">
        <f t="shared" si="11"/>
        <v>119</v>
      </c>
      <c r="F67" s="149">
        <f t="shared" si="12"/>
        <v>9.019999999999996</v>
      </c>
      <c r="G67" s="150">
        <f t="shared" si="5"/>
        <v>0</v>
      </c>
      <c r="S67" s="135">
        <f t="shared" si="6"/>
        <v>0.02</v>
      </c>
      <c r="T67" s="135" t="str">
        <f t="shared" si="7"/>
        <v/>
      </c>
      <c r="U67" s="134">
        <f t="shared" si="8"/>
        <v>-109.98</v>
      </c>
      <c r="V67" s="41" t="str">
        <f t="shared" si="9"/>
        <v>Lower Brackets</v>
      </c>
      <c r="W67" s="38">
        <f t="shared" si="10"/>
        <v>0</v>
      </c>
    </row>
    <row r="68" spans="1:23" ht="12.75" customHeight="1" x14ac:dyDescent="0.2">
      <c r="A68" s="39">
        <v>6000</v>
      </c>
      <c r="B68" s="40">
        <v>6100</v>
      </c>
      <c r="C68" s="40">
        <f t="shared" si="3"/>
        <v>11.019999999999996</v>
      </c>
      <c r="D68" s="144">
        <f t="shared" si="4"/>
        <v>6050</v>
      </c>
      <c r="E68" s="144">
        <f t="shared" si="11"/>
        <v>121</v>
      </c>
      <c r="F68" s="149">
        <f t="shared" si="12"/>
        <v>11.019999999999996</v>
      </c>
      <c r="G68" s="150">
        <f t="shared" si="5"/>
        <v>0</v>
      </c>
      <c r="S68" s="135">
        <f t="shared" si="6"/>
        <v>0.02</v>
      </c>
      <c r="T68" s="135" t="str">
        <f t="shared" si="7"/>
        <v/>
      </c>
      <c r="U68" s="134">
        <f t="shared" si="8"/>
        <v>-109.98</v>
      </c>
      <c r="V68" s="41" t="str">
        <f t="shared" si="9"/>
        <v>Lower Brackets</v>
      </c>
      <c r="W68" s="38">
        <f t="shared" si="10"/>
        <v>0</v>
      </c>
    </row>
    <row r="69" spans="1:23" ht="12.75" customHeight="1" x14ac:dyDescent="0.2">
      <c r="A69" s="39">
        <v>6100</v>
      </c>
      <c r="B69" s="40">
        <v>6200</v>
      </c>
      <c r="C69" s="40">
        <f t="shared" si="3"/>
        <v>13.019999999999996</v>
      </c>
      <c r="D69" s="144">
        <f t="shared" si="4"/>
        <v>6150</v>
      </c>
      <c r="E69" s="144">
        <f t="shared" si="11"/>
        <v>123</v>
      </c>
      <c r="F69" s="149">
        <f t="shared" si="12"/>
        <v>13.019999999999996</v>
      </c>
      <c r="G69" s="150">
        <f t="shared" si="5"/>
        <v>0</v>
      </c>
      <c r="S69" s="135">
        <f t="shared" si="6"/>
        <v>0.02</v>
      </c>
      <c r="T69" s="135" t="str">
        <f t="shared" si="7"/>
        <v/>
      </c>
      <c r="U69" s="134">
        <f t="shared" si="8"/>
        <v>-109.98</v>
      </c>
      <c r="V69" s="41" t="str">
        <f t="shared" si="9"/>
        <v>Lower Brackets</v>
      </c>
      <c r="W69" s="38">
        <f t="shared" si="10"/>
        <v>0</v>
      </c>
    </row>
    <row r="70" spans="1:23" ht="12.75" customHeight="1" x14ac:dyDescent="0.2">
      <c r="A70" s="39">
        <v>6200</v>
      </c>
      <c r="B70" s="40">
        <v>6300</v>
      </c>
      <c r="C70" s="40">
        <f t="shared" si="3"/>
        <v>15.019999999999996</v>
      </c>
      <c r="D70" s="144">
        <f t="shared" si="4"/>
        <v>6250</v>
      </c>
      <c r="E70" s="144">
        <f t="shared" si="11"/>
        <v>125</v>
      </c>
      <c r="F70" s="149">
        <f t="shared" si="12"/>
        <v>15.019999999999996</v>
      </c>
      <c r="G70" s="150">
        <f t="shared" si="5"/>
        <v>0</v>
      </c>
      <c r="S70" s="135">
        <f t="shared" si="6"/>
        <v>0.02</v>
      </c>
      <c r="T70" s="135" t="str">
        <f t="shared" si="7"/>
        <v/>
      </c>
      <c r="U70" s="134">
        <f t="shared" si="8"/>
        <v>-109.98</v>
      </c>
      <c r="V70" s="41" t="str">
        <f t="shared" si="9"/>
        <v>Lower Brackets</v>
      </c>
      <c r="W70" s="38">
        <f t="shared" si="10"/>
        <v>0</v>
      </c>
    </row>
    <row r="71" spans="1:23" ht="12.75" customHeight="1" x14ac:dyDescent="0.2">
      <c r="A71" s="39">
        <v>6300</v>
      </c>
      <c r="B71" s="40">
        <v>6400</v>
      </c>
      <c r="C71" s="40">
        <f t="shared" si="3"/>
        <v>17.019999999999996</v>
      </c>
      <c r="D71" s="144">
        <f t="shared" si="4"/>
        <v>6350</v>
      </c>
      <c r="E71" s="144">
        <f t="shared" si="11"/>
        <v>127</v>
      </c>
      <c r="F71" s="149">
        <f t="shared" si="12"/>
        <v>17.019999999999996</v>
      </c>
      <c r="G71" s="150">
        <f t="shared" si="5"/>
        <v>0</v>
      </c>
      <c r="S71" s="135">
        <f t="shared" si="6"/>
        <v>0.02</v>
      </c>
      <c r="T71" s="135" t="str">
        <f t="shared" si="7"/>
        <v/>
      </c>
      <c r="U71" s="134">
        <f t="shared" si="8"/>
        <v>-109.98</v>
      </c>
      <c r="V71" s="41" t="str">
        <f t="shared" si="9"/>
        <v>Lower Brackets</v>
      </c>
      <c r="W71" s="38">
        <f t="shared" si="10"/>
        <v>0</v>
      </c>
    </row>
    <row r="72" spans="1:23" ht="12.75" customHeight="1" x14ac:dyDescent="0.2">
      <c r="A72" s="39">
        <v>6400</v>
      </c>
      <c r="B72" s="40">
        <v>6500</v>
      </c>
      <c r="C72" s="40">
        <f t="shared" ref="C72:C135" si="14">IF(A72&lt;=$J$8,((($A$8:$A$1008+$B$8:$B$1008)/2)*ApplicableTaxRate)+Differential-BracketAdjustment,((($A$8:$A$1008+$B$8:$B$1008)/2)*ApplicableTaxRate)+HighDifferential-BracketAdjustment)</f>
        <v>19.019999999999996</v>
      </c>
      <c r="D72" s="144">
        <f t="shared" ref="D72:D135" si="15">(A72+B72)/2</f>
        <v>6450</v>
      </c>
      <c r="E72" s="144">
        <f t="shared" si="11"/>
        <v>129</v>
      </c>
      <c r="F72" s="149">
        <f t="shared" si="12"/>
        <v>19.019999999999996</v>
      </c>
      <c r="G72" s="150">
        <f t="shared" ref="G72:G135" si="16">C72-F72</f>
        <v>0</v>
      </c>
      <c r="S72" s="135">
        <f t="shared" ref="S72:S135" si="17">IF(AND(A72&gt;=$I$4,A72&lt;=$J$4),$K$4,IF(AND(A72&gt;=$I$5,A72&lt;=$J$5),$K$5,IF(AND(A72&gt;=$I$6,A72&lt;=$J$6),$K$6,IF(AND(A72&gt;=$I$7,A72&lt;=$J$7),$K$7,IF(AND(A72&gt;=$I$8,A72&lt;=$J$8),$K$8,IF(A72&gt;$J$8,$K$8))))))</f>
        <v>0.02</v>
      </c>
      <c r="T72" s="135" t="str">
        <f t="shared" ref="T72:T135" si="18">IF(A72&gt;$J$8,$K$17,"")</f>
        <v/>
      </c>
      <c r="U72" s="134">
        <f t="shared" ref="U72:U135" si="19">IF(AND(A72&gt;=$I$4,A72&lt;=$J$4),$Q$4,IF(AND(A72&gt;=$I$5,A72&lt;=$J$5),$Q$5,IF(AND(A72&gt;=$I$6,A72&lt;=$J$6),$Q$6,IF(AND(A72&gt;=$I$7,A72&lt;=$J$7),$Q$7,IF(AND(A72&gt;=$I$8,A72&lt;=$J$8),$Q$8,IF(A72&gt;$J$8,$Q$8))))))</f>
        <v>-109.98</v>
      </c>
      <c r="V72" s="41" t="str">
        <f t="shared" ref="V72:V135" si="20">IF(A72&gt;$J$8,$Q$16,"Lower Brackets")</f>
        <v>Lower Brackets</v>
      </c>
      <c r="W72" s="38">
        <f t="shared" ref="W72:W135" si="21">IFERROR(VLOOKUP(A72,$X$8:$Z$53,3,FALSE),0)</f>
        <v>0</v>
      </c>
    </row>
    <row r="73" spans="1:23" ht="12.75" customHeight="1" x14ac:dyDescent="0.2">
      <c r="A73" s="39">
        <v>6500</v>
      </c>
      <c r="B73" s="40">
        <v>6600</v>
      </c>
      <c r="C73" s="40">
        <f t="shared" si="14"/>
        <v>21.019999999999996</v>
      </c>
      <c r="D73" s="144">
        <f t="shared" si="15"/>
        <v>6550</v>
      </c>
      <c r="E73" s="144">
        <f t="shared" ref="E73:E136" si="22">D73*S73</f>
        <v>131</v>
      </c>
      <c r="F73" s="149">
        <f t="shared" ref="F73:F136" si="23">E73+U73</f>
        <v>21.019999999999996</v>
      </c>
      <c r="G73" s="150">
        <f t="shared" si="16"/>
        <v>0</v>
      </c>
      <c r="S73" s="135">
        <f t="shared" si="17"/>
        <v>0.02</v>
      </c>
      <c r="T73" s="135" t="str">
        <f t="shared" si="18"/>
        <v/>
      </c>
      <c r="U73" s="134">
        <f t="shared" si="19"/>
        <v>-109.98</v>
      </c>
      <c r="V73" s="41" t="str">
        <f t="shared" si="20"/>
        <v>Lower Brackets</v>
      </c>
      <c r="W73" s="38">
        <f t="shared" si="21"/>
        <v>0</v>
      </c>
    </row>
    <row r="74" spans="1:23" ht="12.75" customHeight="1" x14ac:dyDescent="0.2">
      <c r="A74" s="39">
        <v>6600</v>
      </c>
      <c r="B74" s="40">
        <v>6700</v>
      </c>
      <c r="C74" s="40">
        <f t="shared" si="14"/>
        <v>23.019999999999996</v>
      </c>
      <c r="D74" s="144">
        <f t="shared" si="15"/>
        <v>6650</v>
      </c>
      <c r="E74" s="144">
        <f t="shared" si="22"/>
        <v>133</v>
      </c>
      <c r="F74" s="149">
        <f t="shared" si="23"/>
        <v>23.019999999999996</v>
      </c>
      <c r="G74" s="150">
        <f t="shared" si="16"/>
        <v>0</v>
      </c>
      <c r="S74" s="135">
        <f t="shared" si="17"/>
        <v>0.02</v>
      </c>
      <c r="T74" s="135" t="str">
        <f t="shared" si="18"/>
        <v/>
      </c>
      <c r="U74" s="134">
        <f t="shared" si="19"/>
        <v>-109.98</v>
      </c>
      <c r="V74" s="41" t="str">
        <f t="shared" si="20"/>
        <v>Lower Brackets</v>
      </c>
      <c r="W74" s="38">
        <f t="shared" si="21"/>
        <v>0</v>
      </c>
    </row>
    <row r="75" spans="1:23" ht="12.75" customHeight="1" x14ac:dyDescent="0.2">
      <c r="A75" s="39">
        <v>6700</v>
      </c>
      <c r="B75" s="40">
        <v>6800</v>
      </c>
      <c r="C75" s="40">
        <f t="shared" si="14"/>
        <v>25.019999999999996</v>
      </c>
      <c r="D75" s="144">
        <f t="shared" si="15"/>
        <v>6750</v>
      </c>
      <c r="E75" s="144">
        <f t="shared" si="22"/>
        <v>135</v>
      </c>
      <c r="F75" s="149">
        <f t="shared" si="23"/>
        <v>25.019999999999996</v>
      </c>
      <c r="G75" s="150">
        <f t="shared" si="16"/>
        <v>0</v>
      </c>
      <c r="S75" s="135">
        <f t="shared" si="17"/>
        <v>0.02</v>
      </c>
      <c r="T75" s="135" t="str">
        <f t="shared" si="18"/>
        <v/>
      </c>
      <c r="U75" s="134">
        <f t="shared" si="19"/>
        <v>-109.98</v>
      </c>
      <c r="V75" s="41" t="str">
        <f t="shared" si="20"/>
        <v>Lower Brackets</v>
      </c>
      <c r="W75" s="38">
        <f t="shared" si="21"/>
        <v>0</v>
      </c>
    </row>
    <row r="76" spans="1:23" ht="12.75" customHeight="1" x14ac:dyDescent="0.2">
      <c r="A76" s="39">
        <v>6800</v>
      </c>
      <c r="B76" s="40">
        <v>6900</v>
      </c>
      <c r="C76" s="40">
        <f t="shared" si="14"/>
        <v>27.019999999999996</v>
      </c>
      <c r="D76" s="144">
        <f t="shared" si="15"/>
        <v>6850</v>
      </c>
      <c r="E76" s="144">
        <f t="shared" si="22"/>
        <v>137</v>
      </c>
      <c r="F76" s="149">
        <f t="shared" si="23"/>
        <v>27.019999999999996</v>
      </c>
      <c r="G76" s="150">
        <f t="shared" si="16"/>
        <v>0</v>
      </c>
      <c r="S76" s="135">
        <f t="shared" si="17"/>
        <v>0.02</v>
      </c>
      <c r="T76" s="135" t="str">
        <f t="shared" si="18"/>
        <v/>
      </c>
      <c r="U76" s="134">
        <f t="shared" si="19"/>
        <v>-109.98</v>
      </c>
      <c r="V76" s="41" t="str">
        <f t="shared" si="20"/>
        <v>Lower Brackets</v>
      </c>
      <c r="W76" s="38">
        <f t="shared" si="21"/>
        <v>0</v>
      </c>
    </row>
    <row r="77" spans="1:23" ht="12.75" customHeight="1" x14ac:dyDescent="0.2">
      <c r="A77" s="39">
        <v>6900</v>
      </c>
      <c r="B77" s="40">
        <v>7000</v>
      </c>
      <c r="C77" s="40">
        <f t="shared" si="14"/>
        <v>29.019999999999996</v>
      </c>
      <c r="D77" s="144">
        <f t="shared" si="15"/>
        <v>6950</v>
      </c>
      <c r="E77" s="144">
        <f t="shared" si="22"/>
        <v>139</v>
      </c>
      <c r="F77" s="149">
        <f t="shared" si="23"/>
        <v>29.019999999999996</v>
      </c>
      <c r="G77" s="150">
        <f t="shared" si="16"/>
        <v>0</v>
      </c>
      <c r="S77" s="135">
        <f t="shared" si="17"/>
        <v>0.02</v>
      </c>
      <c r="T77" s="135" t="str">
        <f t="shared" si="18"/>
        <v/>
      </c>
      <c r="U77" s="134">
        <f t="shared" si="19"/>
        <v>-109.98</v>
      </c>
      <c r="V77" s="41" t="str">
        <f t="shared" si="20"/>
        <v>Lower Brackets</v>
      </c>
      <c r="W77" s="38">
        <f t="shared" si="21"/>
        <v>0</v>
      </c>
    </row>
    <row r="78" spans="1:23" ht="12.75" customHeight="1" x14ac:dyDescent="0.2">
      <c r="A78" s="39">
        <v>7000</v>
      </c>
      <c r="B78" s="40">
        <v>7100</v>
      </c>
      <c r="C78" s="40">
        <f t="shared" si="14"/>
        <v>31.019999999999996</v>
      </c>
      <c r="D78" s="144">
        <f t="shared" si="15"/>
        <v>7050</v>
      </c>
      <c r="E78" s="144">
        <f t="shared" si="22"/>
        <v>141</v>
      </c>
      <c r="F78" s="149">
        <f t="shared" si="23"/>
        <v>31.019999999999996</v>
      </c>
      <c r="G78" s="150">
        <f t="shared" si="16"/>
        <v>0</v>
      </c>
      <c r="S78" s="135">
        <f t="shared" si="17"/>
        <v>0.02</v>
      </c>
      <c r="T78" s="135" t="str">
        <f t="shared" si="18"/>
        <v/>
      </c>
      <c r="U78" s="134">
        <f t="shared" si="19"/>
        <v>-109.98</v>
      </c>
      <c r="V78" s="41" t="str">
        <f t="shared" si="20"/>
        <v>Lower Brackets</v>
      </c>
      <c r="W78" s="38">
        <f t="shared" si="21"/>
        <v>0</v>
      </c>
    </row>
    <row r="79" spans="1:23" ht="12.75" customHeight="1" x14ac:dyDescent="0.2">
      <c r="A79" s="39">
        <v>7100</v>
      </c>
      <c r="B79" s="40">
        <v>7200</v>
      </c>
      <c r="C79" s="40">
        <f t="shared" si="14"/>
        <v>33.019999999999996</v>
      </c>
      <c r="D79" s="144">
        <f t="shared" si="15"/>
        <v>7150</v>
      </c>
      <c r="E79" s="144">
        <f t="shared" si="22"/>
        <v>143</v>
      </c>
      <c r="F79" s="149">
        <f t="shared" si="23"/>
        <v>33.019999999999996</v>
      </c>
      <c r="G79" s="150">
        <f t="shared" si="16"/>
        <v>0</v>
      </c>
      <c r="S79" s="135">
        <f t="shared" si="17"/>
        <v>0.02</v>
      </c>
      <c r="T79" s="135" t="str">
        <f t="shared" si="18"/>
        <v/>
      </c>
      <c r="U79" s="134">
        <f t="shared" si="19"/>
        <v>-109.98</v>
      </c>
      <c r="V79" s="41" t="str">
        <f t="shared" si="20"/>
        <v>Lower Brackets</v>
      </c>
      <c r="W79" s="38">
        <f t="shared" si="21"/>
        <v>0</v>
      </c>
    </row>
    <row r="80" spans="1:23" ht="12.75" customHeight="1" x14ac:dyDescent="0.2">
      <c r="A80" s="39">
        <v>7200</v>
      </c>
      <c r="B80" s="40">
        <v>7300</v>
      </c>
      <c r="C80" s="40">
        <f t="shared" si="14"/>
        <v>35.019999999999996</v>
      </c>
      <c r="D80" s="144">
        <f t="shared" si="15"/>
        <v>7250</v>
      </c>
      <c r="E80" s="144">
        <f t="shared" si="22"/>
        <v>145</v>
      </c>
      <c r="F80" s="149">
        <f t="shared" si="23"/>
        <v>35.019999999999996</v>
      </c>
      <c r="G80" s="150">
        <f t="shared" si="16"/>
        <v>0</v>
      </c>
      <c r="S80" s="135">
        <f t="shared" si="17"/>
        <v>0.02</v>
      </c>
      <c r="T80" s="135" t="str">
        <f t="shared" si="18"/>
        <v/>
      </c>
      <c r="U80" s="134">
        <f t="shared" si="19"/>
        <v>-109.98</v>
      </c>
      <c r="V80" s="41" t="str">
        <f t="shared" si="20"/>
        <v>Lower Brackets</v>
      </c>
      <c r="W80" s="38">
        <f t="shared" si="21"/>
        <v>0</v>
      </c>
    </row>
    <row r="81" spans="1:23" ht="12.75" customHeight="1" x14ac:dyDescent="0.2">
      <c r="A81" s="39">
        <v>7300</v>
      </c>
      <c r="B81" s="40">
        <v>7400</v>
      </c>
      <c r="C81" s="40">
        <f t="shared" si="14"/>
        <v>37.019999999999996</v>
      </c>
      <c r="D81" s="144">
        <f t="shared" si="15"/>
        <v>7350</v>
      </c>
      <c r="E81" s="144">
        <f t="shared" si="22"/>
        <v>147</v>
      </c>
      <c r="F81" s="149">
        <f t="shared" si="23"/>
        <v>37.019999999999996</v>
      </c>
      <c r="G81" s="150">
        <f t="shared" si="16"/>
        <v>0</v>
      </c>
      <c r="S81" s="135">
        <f t="shared" si="17"/>
        <v>0.02</v>
      </c>
      <c r="T81" s="135" t="str">
        <f t="shared" si="18"/>
        <v/>
      </c>
      <c r="U81" s="134">
        <f t="shared" si="19"/>
        <v>-109.98</v>
      </c>
      <c r="V81" s="41" t="str">
        <f t="shared" si="20"/>
        <v>Lower Brackets</v>
      </c>
      <c r="W81" s="38">
        <f t="shared" si="21"/>
        <v>0</v>
      </c>
    </row>
    <row r="82" spans="1:23" ht="12.75" customHeight="1" x14ac:dyDescent="0.2">
      <c r="A82" s="39">
        <v>7400</v>
      </c>
      <c r="B82" s="40">
        <v>7500</v>
      </c>
      <c r="C82" s="40">
        <f t="shared" si="14"/>
        <v>39.019999999999996</v>
      </c>
      <c r="D82" s="144">
        <f t="shared" si="15"/>
        <v>7450</v>
      </c>
      <c r="E82" s="144">
        <f t="shared" si="22"/>
        <v>149</v>
      </c>
      <c r="F82" s="149">
        <f t="shared" si="23"/>
        <v>39.019999999999996</v>
      </c>
      <c r="G82" s="150">
        <f t="shared" si="16"/>
        <v>0</v>
      </c>
      <c r="S82" s="135">
        <f t="shared" si="17"/>
        <v>0.02</v>
      </c>
      <c r="T82" s="135" t="str">
        <f t="shared" si="18"/>
        <v/>
      </c>
      <c r="U82" s="134">
        <f t="shared" si="19"/>
        <v>-109.98</v>
      </c>
      <c r="V82" s="41" t="str">
        <f t="shared" si="20"/>
        <v>Lower Brackets</v>
      </c>
      <c r="W82" s="38">
        <f t="shared" si="21"/>
        <v>0</v>
      </c>
    </row>
    <row r="83" spans="1:23" ht="12.75" customHeight="1" x14ac:dyDescent="0.2">
      <c r="A83" s="39">
        <v>7500</v>
      </c>
      <c r="B83" s="40">
        <v>7600</v>
      </c>
      <c r="C83" s="40">
        <f t="shared" si="14"/>
        <v>41.019999999999996</v>
      </c>
      <c r="D83" s="144">
        <f t="shared" si="15"/>
        <v>7550</v>
      </c>
      <c r="E83" s="144">
        <f t="shared" si="22"/>
        <v>151</v>
      </c>
      <c r="F83" s="149">
        <f t="shared" si="23"/>
        <v>41.019999999999996</v>
      </c>
      <c r="G83" s="150">
        <f t="shared" si="16"/>
        <v>0</v>
      </c>
      <c r="S83" s="135">
        <f t="shared" si="17"/>
        <v>0.02</v>
      </c>
      <c r="T83" s="135" t="str">
        <f t="shared" si="18"/>
        <v/>
      </c>
      <c r="U83" s="134">
        <f t="shared" si="19"/>
        <v>-109.98</v>
      </c>
      <c r="V83" s="41" t="str">
        <f t="shared" si="20"/>
        <v>Lower Brackets</v>
      </c>
      <c r="W83" s="38">
        <f t="shared" si="21"/>
        <v>0</v>
      </c>
    </row>
    <row r="84" spans="1:23" ht="12.75" customHeight="1" x14ac:dyDescent="0.2">
      <c r="A84" s="39">
        <v>7600</v>
      </c>
      <c r="B84" s="40">
        <v>7700</v>
      </c>
      <c r="C84" s="40">
        <f t="shared" si="14"/>
        <v>43.019999999999996</v>
      </c>
      <c r="D84" s="144">
        <f t="shared" si="15"/>
        <v>7650</v>
      </c>
      <c r="E84" s="144">
        <f t="shared" si="22"/>
        <v>153</v>
      </c>
      <c r="F84" s="149">
        <f t="shared" si="23"/>
        <v>43.019999999999996</v>
      </c>
      <c r="G84" s="150">
        <f t="shared" si="16"/>
        <v>0</v>
      </c>
      <c r="S84" s="135">
        <f t="shared" si="17"/>
        <v>0.02</v>
      </c>
      <c r="T84" s="135" t="str">
        <f t="shared" si="18"/>
        <v/>
      </c>
      <c r="U84" s="134">
        <f t="shared" si="19"/>
        <v>-109.98</v>
      </c>
      <c r="V84" s="41" t="str">
        <f t="shared" si="20"/>
        <v>Lower Brackets</v>
      </c>
      <c r="W84" s="38">
        <f t="shared" si="21"/>
        <v>0</v>
      </c>
    </row>
    <row r="85" spans="1:23" ht="12.75" customHeight="1" x14ac:dyDescent="0.2">
      <c r="A85" s="39">
        <v>7700</v>
      </c>
      <c r="B85" s="40">
        <v>7800</v>
      </c>
      <c r="C85" s="40">
        <f t="shared" si="14"/>
        <v>45.019999999999996</v>
      </c>
      <c r="D85" s="144">
        <f t="shared" si="15"/>
        <v>7750</v>
      </c>
      <c r="E85" s="144">
        <f t="shared" si="22"/>
        <v>155</v>
      </c>
      <c r="F85" s="149">
        <f t="shared" si="23"/>
        <v>45.019999999999996</v>
      </c>
      <c r="G85" s="150">
        <f t="shared" si="16"/>
        <v>0</v>
      </c>
      <c r="S85" s="135">
        <f t="shared" si="17"/>
        <v>0.02</v>
      </c>
      <c r="T85" s="135" t="str">
        <f t="shared" si="18"/>
        <v/>
      </c>
      <c r="U85" s="134">
        <f t="shared" si="19"/>
        <v>-109.98</v>
      </c>
      <c r="V85" s="41" t="str">
        <f t="shared" si="20"/>
        <v>Lower Brackets</v>
      </c>
      <c r="W85" s="38">
        <f t="shared" si="21"/>
        <v>0</v>
      </c>
    </row>
    <row r="86" spans="1:23" ht="12.75" customHeight="1" x14ac:dyDescent="0.2">
      <c r="A86" s="39">
        <v>7800</v>
      </c>
      <c r="B86" s="40">
        <v>7900</v>
      </c>
      <c r="C86" s="40">
        <f t="shared" si="14"/>
        <v>47.019999999999996</v>
      </c>
      <c r="D86" s="144">
        <f t="shared" si="15"/>
        <v>7850</v>
      </c>
      <c r="E86" s="144">
        <f t="shared" si="22"/>
        <v>157</v>
      </c>
      <c r="F86" s="149">
        <f t="shared" si="23"/>
        <v>47.019999999999996</v>
      </c>
      <c r="G86" s="150">
        <f t="shared" si="16"/>
        <v>0</v>
      </c>
      <c r="S86" s="135">
        <f t="shared" si="17"/>
        <v>0.02</v>
      </c>
      <c r="T86" s="135" t="str">
        <f t="shared" si="18"/>
        <v/>
      </c>
      <c r="U86" s="134">
        <f t="shared" si="19"/>
        <v>-109.98</v>
      </c>
      <c r="V86" s="41" t="str">
        <f t="shared" si="20"/>
        <v>Lower Brackets</v>
      </c>
      <c r="W86" s="38">
        <f t="shared" si="21"/>
        <v>0</v>
      </c>
    </row>
    <row r="87" spans="1:23" ht="12.75" customHeight="1" x14ac:dyDescent="0.2">
      <c r="A87" s="39">
        <v>7900</v>
      </c>
      <c r="B87" s="40">
        <v>8000</v>
      </c>
      <c r="C87" s="40">
        <f t="shared" si="14"/>
        <v>49.019999999999996</v>
      </c>
      <c r="D87" s="144">
        <f t="shared" si="15"/>
        <v>7950</v>
      </c>
      <c r="E87" s="144">
        <f t="shared" si="22"/>
        <v>159</v>
      </c>
      <c r="F87" s="149">
        <f t="shared" si="23"/>
        <v>49.019999999999996</v>
      </c>
      <c r="G87" s="150">
        <f t="shared" si="16"/>
        <v>0</v>
      </c>
      <c r="S87" s="135">
        <f t="shared" si="17"/>
        <v>0.02</v>
      </c>
      <c r="T87" s="135" t="str">
        <f t="shared" si="18"/>
        <v/>
      </c>
      <c r="U87" s="134">
        <f t="shared" si="19"/>
        <v>-109.98</v>
      </c>
      <c r="V87" s="41" t="str">
        <f t="shared" si="20"/>
        <v>Lower Brackets</v>
      </c>
      <c r="W87" s="38">
        <f t="shared" si="21"/>
        <v>0</v>
      </c>
    </row>
    <row r="88" spans="1:23" ht="12.75" customHeight="1" x14ac:dyDescent="0.2">
      <c r="A88" s="39">
        <v>8000</v>
      </c>
      <c r="B88" s="40">
        <v>8100</v>
      </c>
      <c r="C88" s="40">
        <f t="shared" si="14"/>
        <v>51.019999999999996</v>
      </c>
      <c r="D88" s="144">
        <f t="shared" si="15"/>
        <v>8050</v>
      </c>
      <c r="E88" s="144">
        <f t="shared" si="22"/>
        <v>161</v>
      </c>
      <c r="F88" s="149">
        <f t="shared" si="23"/>
        <v>51.019999999999996</v>
      </c>
      <c r="G88" s="150">
        <f t="shared" si="16"/>
        <v>0</v>
      </c>
      <c r="S88" s="135">
        <f t="shared" si="17"/>
        <v>0.02</v>
      </c>
      <c r="T88" s="135" t="str">
        <f t="shared" si="18"/>
        <v/>
      </c>
      <c r="U88" s="134">
        <f t="shared" si="19"/>
        <v>-109.98</v>
      </c>
      <c r="V88" s="41" t="str">
        <f t="shared" si="20"/>
        <v>Lower Brackets</v>
      </c>
      <c r="W88" s="38">
        <f t="shared" si="21"/>
        <v>0</v>
      </c>
    </row>
    <row r="89" spans="1:23" ht="12.75" customHeight="1" x14ac:dyDescent="0.2">
      <c r="A89" s="39">
        <v>8100</v>
      </c>
      <c r="B89" s="40">
        <v>8200</v>
      </c>
      <c r="C89" s="40">
        <f t="shared" si="14"/>
        <v>53.019999999999996</v>
      </c>
      <c r="D89" s="144">
        <f t="shared" si="15"/>
        <v>8150</v>
      </c>
      <c r="E89" s="144">
        <f t="shared" si="22"/>
        <v>163</v>
      </c>
      <c r="F89" s="149">
        <f t="shared" si="23"/>
        <v>53.019999999999996</v>
      </c>
      <c r="G89" s="150">
        <f t="shared" si="16"/>
        <v>0</v>
      </c>
      <c r="S89" s="135">
        <f t="shared" si="17"/>
        <v>0.02</v>
      </c>
      <c r="T89" s="135" t="str">
        <f t="shared" si="18"/>
        <v/>
      </c>
      <c r="U89" s="134">
        <f t="shared" si="19"/>
        <v>-109.98</v>
      </c>
      <c r="V89" s="41" t="str">
        <f t="shared" si="20"/>
        <v>Lower Brackets</v>
      </c>
      <c r="W89" s="38">
        <f t="shared" si="21"/>
        <v>0</v>
      </c>
    </row>
    <row r="90" spans="1:23" ht="12.75" customHeight="1" x14ac:dyDescent="0.2">
      <c r="A90" s="39">
        <v>8200</v>
      </c>
      <c r="B90" s="40">
        <v>8300</v>
      </c>
      <c r="C90" s="40">
        <f t="shared" si="14"/>
        <v>55.019999999999996</v>
      </c>
      <c r="D90" s="144">
        <f t="shared" si="15"/>
        <v>8250</v>
      </c>
      <c r="E90" s="144">
        <f t="shared" si="22"/>
        <v>165</v>
      </c>
      <c r="F90" s="149">
        <f t="shared" si="23"/>
        <v>55.019999999999996</v>
      </c>
      <c r="G90" s="150">
        <f t="shared" si="16"/>
        <v>0</v>
      </c>
      <c r="S90" s="135">
        <f t="shared" si="17"/>
        <v>0.02</v>
      </c>
      <c r="T90" s="135" t="str">
        <f t="shared" si="18"/>
        <v/>
      </c>
      <c r="U90" s="134">
        <f t="shared" si="19"/>
        <v>-109.98</v>
      </c>
      <c r="V90" s="41" t="str">
        <f t="shared" si="20"/>
        <v>Lower Brackets</v>
      </c>
      <c r="W90" s="38">
        <f t="shared" si="21"/>
        <v>0</v>
      </c>
    </row>
    <row r="91" spans="1:23" ht="12.75" customHeight="1" x14ac:dyDescent="0.2">
      <c r="A91" s="39">
        <v>8300</v>
      </c>
      <c r="B91" s="40">
        <v>8400</v>
      </c>
      <c r="C91" s="40">
        <f t="shared" si="14"/>
        <v>57.019999999999996</v>
      </c>
      <c r="D91" s="144">
        <f t="shared" si="15"/>
        <v>8350</v>
      </c>
      <c r="E91" s="144">
        <f t="shared" si="22"/>
        <v>167</v>
      </c>
      <c r="F91" s="149">
        <f t="shared" si="23"/>
        <v>57.019999999999996</v>
      </c>
      <c r="G91" s="150">
        <f t="shared" si="16"/>
        <v>0</v>
      </c>
      <c r="S91" s="135">
        <f t="shared" si="17"/>
        <v>0.02</v>
      </c>
      <c r="T91" s="135" t="str">
        <f t="shared" si="18"/>
        <v/>
      </c>
      <c r="U91" s="134">
        <f t="shared" si="19"/>
        <v>-109.98</v>
      </c>
      <c r="V91" s="41" t="str">
        <f t="shared" si="20"/>
        <v>Lower Brackets</v>
      </c>
      <c r="W91" s="38">
        <f t="shared" si="21"/>
        <v>0</v>
      </c>
    </row>
    <row r="92" spans="1:23" ht="12.75" customHeight="1" x14ac:dyDescent="0.2">
      <c r="A92" s="39">
        <v>8400</v>
      </c>
      <c r="B92" s="40">
        <v>8500</v>
      </c>
      <c r="C92" s="40">
        <f t="shared" si="14"/>
        <v>59.019999999999996</v>
      </c>
      <c r="D92" s="144">
        <f t="shared" si="15"/>
        <v>8450</v>
      </c>
      <c r="E92" s="144">
        <f t="shared" si="22"/>
        <v>169</v>
      </c>
      <c r="F92" s="149">
        <f t="shared" si="23"/>
        <v>59.019999999999996</v>
      </c>
      <c r="G92" s="150">
        <f t="shared" si="16"/>
        <v>0</v>
      </c>
      <c r="S92" s="135">
        <f t="shared" si="17"/>
        <v>0.02</v>
      </c>
      <c r="T92" s="135" t="str">
        <f t="shared" si="18"/>
        <v/>
      </c>
      <c r="U92" s="134">
        <f t="shared" si="19"/>
        <v>-109.98</v>
      </c>
      <c r="V92" s="41" t="str">
        <f t="shared" si="20"/>
        <v>Lower Brackets</v>
      </c>
      <c r="W92" s="38">
        <f t="shared" si="21"/>
        <v>0</v>
      </c>
    </row>
    <row r="93" spans="1:23" ht="12.75" customHeight="1" x14ac:dyDescent="0.2">
      <c r="A93" s="39">
        <v>8500</v>
      </c>
      <c r="B93" s="40">
        <v>8600</v>
      </c>
      <c r="C93" s="40">
        <f t="shared" si="14"/>
        <v>61.019999999999996</v>
      </c>
      <c r="D93" s="144">
        <f t="shared" si="15"/>
        <v>8550</v>
      </c>
      <c r="E93" s="144">
        <f t="shared" si="22"/>
        <v>171</v>
      </c>
      <c r="F93" s="149">
        <f t="shared" si="23"/>
        <v>61.019999999999996</v>
      </c>
      <c r="G93" s="150">
        <f t="shared" si="16"/>
        <v>0</v>
      </c>
      <c r="S93" s="135">
        <f t="shared" si="17"/>
        <v>0.02</v>
      </c>
      <c r="T93" s="135" t="str">
        <f t="shared" si="18"/>
        <v/>
      </c>
      <c r="U93" s="134">
        <f t="shared" si="19"/>
        <v>-109.98</v>
      </c>
      <c r="V93" s="41" t="str">
        <f t="shared" si="20"/>
        <v>Lower Brackets</v>
      </c>
      <c r="W93" s="38">
        <f t="shared" si="21"/>
        <v>0</v>
      </c>
    </row>
    <row r="94" spans="1:23" ht="12.75" customHeight="1" x14ac:dyDescent="0.2">
      <c r="A94" s="39">
        <v>8600</v>
      </c>
      <c r="B94" s="40">
        <v>8700</v>
      </c>
      <c r="C94" s="40">
        <f t="shared" si="14"/>
        <v>63.019999999999996</v>
      </c>
      <c r="D94" s="144">
        <f t="shared" si="15"/>
        <v>8650</v>
      </c>
      <c r="E94" s="144">
        <f t="shared" si="22"/>
        <v>173</v>
      </c>
      <c r="F94" s="149">
        <f t="shared" si="23"/>
        <v>63.019999999999996</v>
      </c>
      <c r="G94" s="150">
        <f t="shared" si="16"/>
        <v>0</v>
      </c>
      <c r="S94" s="135">
        <f t="shared" si="17"/>
        <v>0.02</v>
      </c>
      <c r="T94" s="135" t="str">
        <f t="shared" si="18"/>
        <v/>
      </c>
      <c r="U94" s="134">
        <f t="shared" si="19"/>
        <v>-109.98</v>
      </c>
      <c r="V94" s="41" t="str">
        <f t="shared" si="20"/>
        <v>Lower Brackets</v>
      </c>
      <c r="W94" s="38">
        <f t="shared" si="21"/>
        <v>0</v>
      </c>
    </row>
    <row r="95" spans="1:23" ht="12.75" customHeight="1" x14ac:dyDescent="0.2">
      <c r="A95" s="39">
        <v>8700</v>
      </c>
      <c r="B95" s="40">
        <v>8800</v>
      </c>
      <c r="C95" s="40">
        <f t="shared" si="14"/>
        <v>65.02</v>
      </c>
      <c r="D95" s="144">
        <f t="shared" si="15"/>
        <v>8750</v>
      </c>
      <c r="E95" s="144">
        <f t="shared" si="22"/>
        <v>175</v>
      </c>
      <c r="F95" s="149">
        <f t="shared" si="23"/>
        <v>65.02</v>
      </c>
      <c r="G95" s="150">
        <f t="shared" si="16"/>
        <v>0</v>
      </c>
      <c r="S95" s="135">
        <f t="shared" si="17"/>
        <v>0.02</v>
      </c>
      <c r="T95" s="135" t="str">
        <f t="shared" si="18"/>
        <v/>
      </c>
      <c r="U95" s="134">
        <f t="shared" si="19"/>
        <v>-109.98</v>
      </c>
      <c r="V95" s="41" t="str">
        <f t="shared" si="20"/>
        <v>Lower Brackets</v>
      </c>
      <c r="W95" s="38">
        <f t="shared" si="21"/>
        <v>0</v>
      </c>
    </row>
    <row r="96" spans="1:23" ht="12.75" customHeight="1" x14ac:dyDescent="0.2">
      <c r="A96" s="39">
        <v>8800</v>
      </c>
      <c r="B96" s="40">
        <v>8900</v>
      </c>
      <c r="C96" s="40">
        <f t="shared" si="14"/>
        <v>67.02</v>
      </c>
      <c r="D96" s="144">
        <f t="shared" si="15"/>
        <v>8850</v>
      </c>
      <c r="E96" s="144">
        <f t="shared" si="22"/>
        <v>177</v>
      </c>
      <c r="F96" s="149">
        <f t="shared" si="23"/>
        <v>67.02</v>
      </c>
      <c r="G96" s="150">
        <f t="shared" si="16"/>
        <v>0</v>
      </c>
      <c r="S96" s="135">
        <f t="shared" si="17"/>
        <v>0.02</v>
      </c>
      <c r="T96" s="135" t="str">
        <f t="shared" si="18"/>
        <v/>
      </c>
      <c r="U96" s="134">
        <f t="shared" si="19"/>
        <v>-109.98</v>
      </c>
      <c r="V96" s="41" t="str">
        <f t="shared" si="20"/>
        <v>Lower Brackets</v>
      </c>
      <c r="W96" s="38">
        <f t="shared" si="21"/>
        <v>0</v>
      </c>
    </row>
    <row r="97" spans="1:23" ht="12.75" customHeight="1" x14ac:dyDescent="0.2">
      <c r="A97" s="39">
        <v>8900</v>
      </c>
      <c r="B97" s="40">
        <v>9000</v>
      </c>
      <c r="C97" s="40">
        <f t="shared" si="14"/>
        <v>69.02</v>
      </c>
      <c r="D97" s="144">
        <f t="shared" si="15"/>
        <v>8950</v>
      </c>
      <c r="E97" s="144">
        <f t="shared" si="22"/>
        <v>179</v>
      </c>
      <c r="F97" s="149">
        <f t="shared" si="23"/>
        <v>69.02</v>
      </c>
      <c r="G97" s="150">
        <f t="shared" si="16"/>
        <v>0</v>
      </c>
      <c r="S97" s="135">
        <f t="shared" si="17"/>
        <v>0.02</v>
      </c>
      <c r="T97" s="135" t="str">
        <f t="shared" si="18"/>
        <v/>
      </c>
      <c r="U97" s="134">
        <f t="shared" si="19"/>
        <v>-109.98</v>
      </c>
      <c r="V97" s="41" t="str">
        <f t="shared" si="20"/>
        <v>Lower Brackets</v>
      </c>
      <c r="W97" s="38">
        <f t="shared" si="21"/>
        <v>0</v>
      </c>
    </row>
    <row r="98" spans="1:23" ht="12.75" customHeight="1" x14ac:dyDescent="0.2">
      <c r="A98" s="39">
        <v>9000</v>
      </c>
      <c r="B98" s="40">
        <v>9100</v>
      </c>
      <c r="C98" s="40">
        <f t="shared" si="14"/>
        <v>71.02</v>
      </c>
      <c r="D98" s="144">
        <f t="shared" si="15"/>
        <v>9050</v>
      </c>
      <c r="E98" s="144">
        <f t="shared" si="22"/>
        <v>181</v>
      </c>
      <c r="F98" s="149">
        <f t="shared" si="23"/>
        <v>71.02</v>
      </c>
      <c r="G98" s="150">
        <f t="shared" si="16"/>
        <v>0</v>
      </c>
      <c r="S98" s="135">
        <f t="shared" si="17"/>
        <v>0.02</v>
      </c>
      <c r="T98" s="135" t="str">
        <f t="shared" si="18"/>
        <v/>
      </c>
      <c r="U98" s="134">
        <f t="shared" si="19"/>
        <v>-109.98</v>
      </c>
      <c r="V98" s="41" t="str">
        <f t="shared" si="20"/>
        <v>Lower Brackets</v>
      </c>
      <c r="W98" s="38">
        <f t="shared" si="21"/>
        <v>0</v>
      </c>
    </row>
    <row r="99" spans="1:23" ht="12.75" customHeight="1" x14ac:dyDescent="0.2">
      <c r="A99" s="39">
        <v>9100</v>
      </c>
      <c r="B99" s="40">
        <v>9200</v>
      </c>
      <c r="C99" s="40">
        <f t="shared" si="14"/>
        <v>73.02</v>
      </c>
      <c r="D99" s="144">
        <f t="shared" si="15"/>
        <v>9150</v>
      </c>
      <c r="E99" s="144">
        <f t="shared" si="22"/>
        <v>183</v>
      </c>
      <c r="F99" s="149">
        <f t="shared" si="23"/>
        <v>73.02</v>
      </c>
      <c r="G99" s="150">
        <f t="shared" si="16"/>
        <v>0</v>
      </c>
      <c r="S99" s="135">
        <f t="shared" si="17"/>
        <v>0.02</v>
      </c>
      <c r="T99" s="135" t="str">
        <f t="shared" si="18"/>
        <v/>
      </c>
      <c r="U99" s="134">
        <f t="shared" si="19"/>
        <v>-109.98</v>
      </c>
      <c r="V99" s="41" t="str">
        <f t="shared" si="20"/>
        <v>Lower Brackets</v>
      </c>
      <c r="W99" s="38">
        <f t="shared" si="21"/>
        <v>0</v>
      </c>
    </row>
    <row r="100" spans="1:23" ht="12.75" customHeight="1" x14ac:dyDescent="0.2">
      <c r="A100" s="39">
        <v>9200</v>
      </c>
      <c r="B100" s="40">
        <v>9300</v>
      </c>
      <c r="C100" s="40">
        <f t="shared" si="14"/>
        <v>75.02</v>
      </c>
      <c r="D100" s="144">
        <f t="shared" si="15"/>
        <v>9250</v>
      </c>
      <c r="E100" s="144">
        <f t="shared" si="22"/>
        <v>185</v>
      </c>
      <c r="F100" s="149">
        <f t="shared" si="23"/>
        <v>75.02</v>
      </c>
      <c r="G100" s="150">
        <f t="shared" si="16"/>
        <v>0</v>
      </c>
      <c r="S100" s="135">
        <f t="shared" si="17"/>
        <v>0.02</v>
      </c>
      <c r="T100" s="135" t="str">
        <f t="shared" si="18"/>
        <v/>
      </c>
      <c r="U100" s="134">
        <f t="shared" si="19"/>
        <v>-109.98</v>
      </c>
      <c r="V100" s="41" t="str">
        <f t="shared" si="20"/>
        <v>Lower Brackets</v>
      </c>
      <c r="W100" s="38">
        <f t="shared" si="21"/>
        <v>0</v>
      </c>
    </row>
    <row r="101" spans="1:23" ht="12.75" customHeight="1" x14ac:dyDescent="0.2">
      <c r="A101" s="39">
        <v>9300</v>
      </c>
      <c r="B101" s="40">
        <v>9400</v>
      </c>
      <c r="C101" s="40">
        <f t="shared" si="14"/>
        <v>77.02</v>
      </c>
      <c r="D101" s="144">
        <f t="shared" si="15"/>
        <v>9350</v>
      </c>
      <c r="E101" s="144">
        <f t="shared" si="22"/>
        <v>187</v>
      </c>
      <c r="F101" s="149">
        <f t="shared" si="23"/>
        <v>77.02</v>
      </c>
      <c r="G101" s="150">
        <f t="shared" si="16"/>
        <v>0</v>
      </c>
      <c r="S101" s="135">
        <f t="shared" si="17"/>
        <v>0.02</v>
      </c>
      <c r="T101" s="135" t="str">
        <f t="shared" si="18"/>
        <v/>
      </c>
      <c r="U101" s="134">
        <f t="shared" si="19"/>
        <v>-109.98</v>
      </c>
      <c r="V101" s="41" t="str">
        <f t="shared" si="20"/>
        <v>Lower Brackets</v>
      </c>
      <c r="W101" s="38">
        <f t="shared" si="21"/>
        <v>0</v>
      </c>
    </row>
    <row r="102" spans="1:23" ht="12.75" customHeight="1" x14ac:dyDescent="0.2">
      <c r="A102" s="39">
        <v>9400</v>
      </c>
      <c r="B102" s="40">
        <v>9500</v>
      </c>
      <c r="C102" s="40">
        <f t="shared" si="14"/>
        <v>79.02</v>
      </c>
      <c r="D102" s="144">
        <f t="shared" si="15"/>
        <v>9450</v>
      </c>
      <c r="E102" s="144">
        <f t="shared" si="22"/>
        <v>189</v>
      </c>
      <c r="F102" s="149">
        <f t="shared" si="23"/>
        <v>79.02</v>
      </c>
      <c r="G102" s="150">
        <f t="shared" si="16"/>
        <v>0</v>
      </c>
      <c r="S102" s="135">
        <f t="shared" si="17"/>
        <v>0.02</v>
      </c>
      <c r="T102" s="135" t="str">
        <f t="shared" si="18"/>
        <v/>
      </c>
      <c r="U102" s="134">
        <f t="shared" si="19"/>
        <v>-109.98</v>
      </c>
      <c r="V102" s="41" t="str">
        <f t="shared" si="20"/>
        <v>Lower Brackets</v>
      </c>
      <c r="W102" s="38">
        <f t="shared" si="21"/>
        <v>0</v>
      </c>
    </row>
    <row r="103" spans="1:23" ht="12.75" customHeight="1" x14ac:dyDescent="0.2">
      <c r="A103" s="39">
        <v>9500</v>
      </c>
      <c r="B103" s="40">
        <v>9600</v>
      </c>
      <c r="C103" s="40">
        <f t="shared" si="14"/>
        <v>81.02</v>
      </c>
      <c r="D103" s="144">
        <f t="shared" si="15"/>
        <v>9550</v>
      </c>
      <c r="E103" s="144">
        <f t="shared" si="22"/>
        <v>191</v>
      </c>
      <c r="F103" s="149">
        <f t="shared" si="23"/>
        <v>81.02</v>
      </c>
      <c r="G103" s="150">
        <f t="shared" si="16"/>
        <v>0</v>
      </c>
      <c r="S103" s="135">
        <f t="shared" si="17"/>
        <v>0.02</v>
      </c>
      <c r="T103" s="135" t="str">
        <f t="shared" si="18"/>
        <v/>
      </c>
      <c r="U103" s="134">
        <f t="shared" si="19"/>
        <v>-109.98</v>
      </c>
      <c r="V103" s="41" t="str">
        <f t="shared" si="20"/>
        <v>Lower Brackets</v>
      </c>
      <c r="W103" s="38">
        <f t="shared" si="21"/>
        <v>0</v>
      </c>
    </row>
    <row r="104" spans="1:23" ht="12.75" customHeight="1" x14ac:dyDescent="0.2">
      <c r="A104" s="39">
        <v>9600</v>
      </c>
      <c r="B104" s="40">
        <v>9700</v>
      </c>
      <c r="C104" s="40">
        <f t="shared" si="14"/>
        <v>83.02</v>
      </c>
      <c r="D104" s="144">
        <f t="shared" si="15"/>
        <v>9650</v>
      </c>
      <c r="E104" s="144">
        <f t="shared" si="22"/>
        <v>193</v>
      </c>
      <c r="F104" s="149">
        <f t="shared" si="23"/>
        <v>83.02</v>
      </c>
      <c r="G104" s="150">
        <f t="shared" si="16"/>
        <v>0</v>
      </c>
      <c r="S104" s="135">
        <f t="shared" si="17"/>
        <v>0.02</v>
      </c>
      <c r="T104" s="135" t="str">
        <f t="shared" si="18"/>
        <v/>
      </c>
      <c r="U104" s="134">
        <f t="shared" si="19"/>
        <v>-109.98</v>
      </c>
      <c r="V104" s="41" t="str">
        <f t="shared" si="20"/>
        <v>Lower Brackets</v>
      </c>
      <c r="W104" s="38">
        <f t="shared" si="21"/>
        <v>0</v>
      </c>
    </row>
    <row r="105" spans="1:23" ht="12.75" customHeight="1" x14ac:dyDescent="0.2">
      <c r="A105" s="39">
        <v>9700</v>
      </c>
      <c r="B105" s="40">
        <v>9800</v>
      </c>
      <c r="C105" s="40">
        <f t="shared" si="14"/>
        <v>85.02</v>
      </c>
      <c r="D105" s="144">
        <f t="shared" si="15"/>
        <v>9750</v>
      </c>
      <c r="E105" s="144">
        <f t="shared" si="22"/>
        <v>195</v>
      </c>
      <c r="F105" s="149">
        <f t="shared" si="23"/>
        <v>85.02</v>
      </c>
      <c r="G105" s="150">
        <f t="shared" si="16"/>
        <v>0</v>
      </c>
      <c r="S105" s="135">
        <f t="shared" si="17"/>
        <v>0.02</v>
      </c>
      <c r="T105" s="135" t="str">
        <f t="shared" si="18"/>
        <v/>
      </c>
      <c r="U105" s="134">
        <f t="shared" si="19"/>
        <v>-109.98</v>
      </c>
      <c r="V105" s="41" t="str">
        <f t="shared" si="20"/>
        <v>Lower Brackets</v>
      </c>
      <c r="W105" s="38">
        <f t="shared" si="21"/>
        <v>0</v>
      </c>
    </row>
    <row r="106" spans="1:23" ht="12.75" customHeight="1" x14ac:dyDescent="0.2">
      <c r="A106" s="39">
        <v>9800</v>
      </c>
      <c r="B106" s="40">
        <v>9900</v>
      </c>
      <c r="C106" s="40">
        <f t="shared" si="14"/>
        <v>87.02</v>
      </c>
      <c r="D106" s="144">
        <f t="shared" si="15"/>
        <v>9850</v>
      </c>
      <c r="E106" s="144">
        <f t="shared" si="22"/>
        <v>197</v>
      </c>
      <c r="F106" s="149">
        <f t="shared" si="23"/>
        <v>87.02</v>
      </c>
      <c r="G106" s="150">
        <f t="shared" si="16"/>
        <v>0</v>
      </c>
      <c r="S106" s="135">
        <f t="shared" si="17"/>
        <v>0.02</v>
      </c>
      <c r="T106" s="135" t="str">
        <f t="shared" si="18"/>
        <v/>
      </c>
      <c r="U106" s="134">
        <f t="shared" si="19"/>
        <v>-109.98</v>
      </c>
      <c r="V106" s="41" t="str">
        <f t="shared" si="20"/>
        <v>Lower Brackets</v>
      </c>
      <c r="W106" s="38">
        <f t="shared" si="21"/>
        <v>0</v>
      </c>
    </row>
    <row r="107" spans="1:23" ht="12.75" customHeight="1" x14ac:dyDescent="0.2">
      <c r="A107" s="39">
        <v>9900</v>
      </c>
      <c r="B107" s="40">
        <v>10000</v>
      </c>
      <c r="C107" s="40">
        <f t="shared" si="14"/>
        <v>89.02</v>
      </c>
      <c r="D107" s="144">
        <f t="shared" si="15"/>
        <v>9950</v>
      </c>
      <c r="E107" s="144">
        <f t="shared" si="22"/>
        <v>199</v>
      </c>
      <c r="F107" s="149">
        <f t="shared" si="23"/>
        <v>89.02</v>
      </c>
      <c r="G107" s="150">
        <f t="shared" si="16"/>
        <v>0</v>
      </c>
      <c r="S107" s="135">
        <f t="shared" si="17"/>
        <v>0.02</v>
      </c>
      <c r="T107" s="135" t="str">
        <f t="shared" si="18"/>
        <v/>
      </c>
      <c r="U107" s="134">
        <f t="shared" si="19"/>
        <v>-109.98</v>
      </c>
      <c r="V107" s="41" t="str">
        <f t="shared" si="20"/>
        <v>Lower Brackets</v>
      </c>
      <c r="W107" s="38">
        <f t="shared" si="21"/>
        <v>0</v>
      </c>
    </row>
    <row r="108" spans="1:23" ht="12.75" customHeight="1" x14ac:dyDescent="0.2">
      <c r="A108" s="39">
        <v>10000</v>
      </c>
      <c r="B108" s="40">
        <v>10100</v>
      </c>
      <c r="C108" s="40">
        <f t="shared" si="14"/>
        <v>91.02</v>
      </c>
      <c r="D108" s="144">
        <f t="shared" si="15"/>
        <v>10050</v>
      </c>
      <c r="E108" s="144">
        <f t="shared" si="22"/>
        <v>201</v>
      </c>
      <c r="F108" s="149">
        <f t="shared" si="23"/>
        <v>91.02</v>
      </c>
      <c r="G108" s="150">
        <f t="shared" si="16"/>
        <v>0</v>
      </c>
      <c r="S108" s="135">
        <f t="shared" si="17"/>
        <v>0.02</v>
      </c>
      <c r="T108" s="135" t="str">
        <f t="shared" si="18"/>
        <v/>
      </c>
      <c r="U108" s="134">
        <f t="shared" si="19"/>
        <v>-109.98</v>
      </c>
      <c r="V108" s="41" t="str">
        <f t="shared" si="20"/>
        <v>Lower Brackets</v>
      </c>
      <c r="W108" s="38">
        <f t="shared" si="21"/>
        <v>0</v>
      </c>
    </row>
    <row r="109" spans="1:23" ht="12.75" customHeight="1" x14ac:dyDescent="0.2">
      <c r="A109" s="39">
        <v>10100</v>
      </c>
      <c r="B109" s="40">
        <v>10200</v>
      </c>
      <c r="C109" s="40">
        <f t="shared" si="14"/>
        <v>93.02</v>
      </c>
      <c r="D109" s="144">
        <f t="shared" si="15"/>
        <v>10150</v>
      </c>
      <c r="E109" s="144">
        <f t="shared" si="22"/>
        <v>203</v>
      </c>
      <c r="F109" s="149">
        <f t="shared" si="23"/>
        <v>93.02</v>
      </c>
      <c r="G109" s="150">
        <f t="shared" si="16"/>
        <v>0</v>
      </c>
      <c r="S109" s="135">
        <f t="shared" si="17"/>
        <v>0.02</v>
      </c>
      <c r="T109" s="135" t="str">
        <f t="shared" si="18"/>
        <v/>
      </c>
      <c r="U109" s="134">
        <f t="shared" si="19"/>
        <v>-109.98</v>
      </c>
      <c r="V109" s="41" t="str">
        <f t="shared" si="20"/>
        <v>Lower Brackets</v>
      </c>
      <c r="W109" s="38">
        <f t="shared" si="21"/>
        <v>0</v>
      </c>
    </row>
    <row r="110" spans="1:23" ht="12.75" customHeight="1" x14ac:dyDescent="0.2">
      <c r="A110" s="39">
        <v>10200</v>
      </c>
      <c r="B110" s="40">
        <v>10300</v>
      </c>
      <c r="C110" s="40">
        <f t="shared" si="14"/>
        <v>95.02</v>
      </c>
      <c r="D110" s="144">
        <f t="shared" si="15"/>
        <v>10250</v>
      </c>
      <c r="E110" s="144">
        <f t="shared" si="22"/>
        <v>205</v>
      </c>
      <c r="F110" s="149">
        <f t="shared" si="23"/>
        <v>95.02</v>
      </c>
      <c r="G110" s="150">
        <f t="shared" si="16"/>
        <v>0</v>
      </c>
      <c r="S110" s="135">
        <f t="shared" si="17"/>
        <v>0.02</v>
      </c>
      <c r="T110" s="135" t="str">
        <f t="shared" si="18"/>
        <v/>
      </c>
      <c r="U110" s="134">
        <f t="shared" si="19"/>
        <v>-109.98</v>
      </c>
      <c r="V110" s="41" t="str">
        <f t="shared" si="20"/>
        <v>Lower Brackets</v>
      </c>
      <c r="W110" s="38">
        <f t="shared" si="21"/>
        <v>0</v>
      </c>
    </row>
    <row r="111" spans="1:23" ht="12.75" customHeight="1" x14ac:dyDescent="0.2">
      <c r="A111" s="39">
        <v>10300</v>
      </c>
      <c r="B111" s="40">
        <v>10400</v>
      </c>
      <c r="C111" s="40">
        <f t="shared" si="14"/>
        <v>97.02</v>
      </c>
      <c r="D111" s="144">
        <f t="shared" si="15"/>
        <v>10350</v>
      </c>
      <c r="E111" s="144">
        <f t="shared" si="22"/>
        <v>207</v>
      </c>
      <c r="F111" s="149">
        <f t="shared" si="23"/>
        <v>97.02</v>
      </c>
      <c r="G111" s="150">
        <f t="shared" si="16"/>
        <v>0</v>
      </c>
      <c r="S111" s="135">
        <f t="shared" si="17"/>
        <v>0.02</v>
      </c>
      <c r="T111" s="135" t="str">
        <f t="shared" si="18"/>
        <v/>
      </c>
      <c r="U111" s="134">
        <f t="shared" si="19"/>
        <v>-109.98</v>
      </c>
      <c r="V111" s="41" t="str">
        <f t="shared" si="20"/>
        <v>Lower Brackets</v>
      </c>
      <c r="W111" s="38">
        <f t="shared" si="21"/>
        <v>0</v>
      </c>
    </row>
    <row r="112" spans="1:23" ht="12.75" customHeight="1" x14ac:dyDescent="0.2">
      <c r="A112" s="39">
        <v>10400</v>
      </c>
      <c r="B112" s="40">
        <v>10500</v>
      </c>
      <c r="C112" s="40">
        <f t="shared" si="14"/>
        <v>99.02</v>
      </c>
      <c r="D112" s="144">
        <f t="shared" si="15"/>
        <v>10450</v>
      </c>
      <c r="E112" s="144">
        <f t="shared" si="22"/>
        <v>209</v>
      </c>
      <c r="F112" s="149">
        <f t="shared" si="23"/>
        <v>99.02</v>
      </c>
      <c r="G112" s="150">
        <f t="shared" si="16"/>
        <v>0</v>
      </c>
      <c r="S112" s="135">
        <f t="shared" si="17"/>
        <v>0.02</v>
      </c>
      <c r="T112" s="135" t="str">
        <f t="shared" si="18"/>
        <v/>
      </c>
      <c r="U112" s="134">
        <f t="shared" si="19"/>
        <v>-109.98</v>
      </c>
      <c r="V112" s="41" t="str">
        <f t="shared" si="20"/>
        <v>Lower Brackets</v>
      </c>
      <c r="W112" s="38">
        <f t="shared" si="21"/>
        <v>0</v>
      </c>
    </row>
    <row r="113" spans="1:23" ht="12.75" customHeight="1" x14ac:dyDescent="0.2">
      <c r="A113" s="39">
        <v>10500</v>
      </c>
      <c r="B113" s="40">
        <v>10600</v>
      </c>
      <c r="C113" s="40">
        <f t="shared" si="14"/>
        <v>101.02</v>
      </c>
      <c r="D113" s="144">
        <f t="shared" si="15"/>
        <v>10550</v>
      </c>
      <c r="E113" s="144">
        <f t="shared" si="22"/>
        <v>211</v>
      </c>
      <c r="F113" s="149">
        <f t="shared" si="23"/>
        <v>101.02</v>
      </c>
      <c r="G113" s="150">
        <f t="shared" si="16"/>
        <v>0</v>
      </c>
      <c r="S113" s="135">
        <f t="shared" si="17"/>
        <v>0.02</v>
      </c>
      <c r="T113" s="135" t="str">
        <f t="shared" si="18"/>
        <v/>
      </c>
      <c r="U113" s="134">
        <f t="shared" si="19"/>
        <v>-109.98</v>
      </c>
      <c r="V113" s="41" t="str">
        <f t="shared" si="20"/>
        <v>Lower Brackets</v>
      </c>
      <c r="W113" s="38">
        <f t="shared" si="21"/>
        <v>0</v>
      </c>
    </row>
    <row r="114" spans="1:23" ht="12.75" customHeight="1" x14ac:dyDescent="0.2">
      <c r="A114" s="39">
        <v>10600</v>
      </c>
      <c r="B114" s="40">
        <v>10700</v>
      </c>
      <c r="C114" s="40">
        <f t="shared" si="14"/>
        <v>103.02</v>
      </c>
      <c r="D114" s="144">
        <f t="shared" si="15"/>
        <v>10650</v>
      </c>
      <c r="E114" s="144">
        <f t="shared" si="22"/>
        <v>213</v>
      </c>
      <c r="F114" s="149">
        <f t="shared" si="23"/>
        <v>103.02</v>
      </c>
      <c r="G114" s="150">
        <f t="shared" si="16"/>
        <v>0</v>
      </c>
      <c r="S114" s="135">
        <f t="shared" si="17"/>
        <v>0.02</v>
      </c>
      <c r="T114" s="135" t="str">
        <f t="shared" si="18"/>
        <v/>
      </c>
      <c r="U114" s="134">
        <f t="shared" si="19"/>
        <v>-109.98</v>
      </c>
      <c r="V114" s="41" t="str">
        <f t="shared" si="20"/>
        <v>Lower Brackets</v>
      </c>
      <c r="W114" s="38">
        <f t="shared" si="21"/>
        <v>0</v>
      </c>
    </row>
    <row r="115" spans="1:23" ht="12.75" customHeight="1" x14ac:dyDescent="0.2">
      <c r="A115" s="39">
        <v>10700</v>
      </c>
      <c r="B115" s="40">
        <v>10800</v>
      </c>
      <c r="C115" s="40">
        <f t="shared" si="14"/>
        <v>105.02</v>
      </c>
      <c r="D115" s="144">
        <f t="shared" si="15"/>
        <v>10750</v>
      </c>
      <c r="E115" s="144">
        <f t="shared" si="22"/>
        <v>215</v>
      </c>
      <c r="F115" s="149">
        <f t="shared" si="23"/>
        <v>105.02</v>
      </c>
      <c r="G115" s="150">
        <f t="shared" si="16"/>
        <v>0</v>
      </c>
      <c r="S115" s="135">
        <f t="shared" si="17"/>
        <v>0.02</v>
      </c>
      <c r="T115" s="135" t="str">
        <f t="shared" si="18"/>
        <v/>
      </c>
      <c r="U115" s="134">
        <f t="shared" si="19"/>
        <v>-109.98</v>
      </c>
      <c r="V115" s="41" t="str">
        <f t="shared" si="20"/>
        <v>Lower Brackets</v>
      </c>
      <c r="W115" s="38">
        <f t="shared" si="21"/>
        <v>0</v>
      </c>
    </row>
    <row r="116" spans="1:23" ht="12.75" customHeight="1" x14ac:dyDescent="0.2">
      <c r="A116" s="39">
        <v>10800</v>
      </c>
      <c r="B116" s="40">
        <v>10900</v>
      </c>
      <c r="C116" s="40">
        <f t="shared" si="14"/>
        <v>107.02</v>
      </c>
      <c r="D116" s="144">
        <f t="shared" si="15"/>
        <v>10850</v>
      </c>
      <c r="E116" s="144">
        <f t="shared" si="22"/>
        <v>217</v>
      </c>
      <c r="F116" s="149">
        <f t="shared" si="23"/>
        <v>107.02</v>
      </c>
      <c r="G116" s="150">
        <f t="shared" si="16"/>
        <v>0</v>
      </c>
      <c r="S116" s="135">
        <f t="shared" si="17"/>
        <v>0.02</v>
      </c>
      <c r="T116" s="135" t="str">
        <f t="shared" si="18"/>
        <v/>
      </c>
      <c r="U116" s="134">
        <f t="shared" si="19"/>
        <v>-109.98</v>
      </c>
      <c r="V116" s="41" t="str">
        <f t="shared" si="20"/>
        <v>Lower Brackets</v>
      </c>
      <c r="W116" s="38">
        <f t="shared" si="21"/>
        <v>0</v>
      </c>
    </row>
    <row r="117" spans="1:23" ht="12.75" customHeight="1" x14ac:dyDescent="0.2">
      <c r="A117" s="147">
        <v>10900</v>
      </c>
      <c r="B117" s="148">
        <v>11000</v>
      </c>
      <c r="C117" s="148">
        <f t="shared" si="14"/>
        <v>109.53000000000003</v>
      </c>
      <c r="D117" s="144">
        <f t="shared" si="15"/>
        <v>10950</v>
      </c>
      <c r="E117" s="144">
        <f t="shared" si="22"/>
        <v>328.5</v>
      </c>
      <c r="F117" s="149">
        <f t="shared" si="23"/>
        <v>109.53000000000003</v>
      </c>
      <c r="G117" s="150">
        <f t="shared" si="16"/>
        <v>0</v>
      </c>
      <c r="S117" s="146">
        <f t="shared" si="17"/>
        <v>0.03</v>
      </c>
      <c r="T117" s="135" t="str">
        <f t="shared" si="18"/>
        <v/>
      </c>
      <c r="U117" s="134">
        <f t="shared" si="19"/>
        <v>-218.96999999999997</v>
      </c>
      <c r="V117" s="41" t="str">
        <f t="shared" si="20"/>
        <v>Lower Brackets</v>
      </c>
      <c r="W117" s="38">
        <f t="shared" si="21"/>
        <v>0</v>
      </c>
    </row>
    <row r="118" spans="1:23" ht="12.75" customHeight="1" x14ac:dyDescent="0.2">
      <c r="A118" s="39">
        <v>11000</v>
      </c>
      <c r="B118" s="40">
        <v>11100</v>
      </c>
      <c r="C118" s="40">
        <f t="shared" si="14"/>
        <v>112.53000000000003</v>
      </c>
      <c r="D118" s="144">
        <f t="shared" si="15"/>
        <v>11050</v>
      </c>
      <c r="E118" s="144">
        <f t="shared" si="22"/>
        <v>331.5</v>
      </c>
      <c r="F118" s="149">
        <f t="shared" si="23"/>
        <v>112.53000000000003</v>
      </c>
      <c r="G118" s="150">
        <f t="shared" si="16"/>
        <v>0</v>
      </c>
      <c r="S118" s="135">
        <f t="shared" si="17"/>
        <v>0.03</v>
      </c>
      <c r="T118" s="135" t="str">
        <f t="shared" si="18"/>
        <v/>
      </c>
      <c r="U118" s="134">
        <f t="shared" si="19"/>
        <v>-218.96999999999997</v>
      </c>
      <c r="V118" s="41" t="str">
        <f t="shared" si="20"/>
        <v>Lower Brackets</v>
      </c>
      <c r="W118" s="38">
        <f t="shared" si="21"/>
        <v>0</v>
      </c>
    </row>
    <row r="119" spans="1:23" ht="12.75" customHeight="1" x14ac:dyDescent="0.2">
      <c r="A119" s="39">
        <v>11100</v>
      </c>
      <c r="B119" s="40">
        <v>11200</v>
      </c>
      <c r="C119" s="40">
        <f t="shared" si="14"/>
        <v>115.53000000000003</v>
      </c>
      <c r="D119" s="144">
        <f t="shared" si="15"/>
        <v>11150</v>
      </c>
      <c r="E119" s="144">
        <f t="shared" si="22"/>
        <v>334.5</v>
      </c>
      <c r="F119" s="149">
        <f t="shared" si="23"/>
        <v>115.53000000000003</v>
      </c>
      <c r="G119" s="150">
        <f t="shared" si="16"/>
        <v>0</v>
      </c>
      <c r="S119" s="135">
        <f t="shared" si="17"/>
        <v>0.03</v>
      </c>
      <c r="T119" s="135" t="str">
        <f t="shared" si="18"/>
        <v/>
      </c>
      <c r="U119" s="134">
        <f t="shared" si="19"/>
        <v>-218.96999999999997</v>
      </c>
      <c r="V119" s="41" t="str">
        <f t="shared" si="20"/>
        <v>Lower Brackets</v>
      </c>
      <c r="W119" s="38">
        <f t="shared" si="21"/>
        <v>0</v>
      </c>
    </row>
    <row r="120" spans="1:23" ht="12.75" customHeight="1" x14ac:dyDescent="0.2">
      <c r="A120" s="39">
        <v>11200</v>
      </c>
      <c r="B120" s="40">
        <v>11300</v>
      </c>
      <c r="C120" s="40">
        <f t="shared" si="14"/>
        <v>118.53000000000003</v>
      </c>
      <c r="D120" s="144">
        <f t="shared" si="15"/>
        <v>11250</v>
      </c>
      <c r="E120" s="144">
        <f t="shared" si="22"/>
        <v>337.5</v>
      </c>
      <c r="F120" s="149">
        <f t="shared" si="23"/>
        <v>118.53000000000003</v>
      </c>
      <c r="G120" s="150">
        <f t="shared" si="16"/>
        <v>0</v>
      </c>
      <c r="S120" s="135">
        <f t="shared" si="17"/>
        <v>0.03</v>
      </c>
      <c r="T120" s="135" t="str">
        <f t="shared" si="18"/>
        <v/>
      </c>
      <c r="U120" s="134">
        <f t="shared" si="19"/>
        <v>-218.96999999999997</v>
      </c>
      <c r="V120" s="41" t="str">
        <f t="shared" si="20"/>
        <v>Lower Brackets</v>
      </c>
      <c r="W120" s="38">
        <f t="shared" si="21"/>
        <v>0</v>
      </c>
    </row>
    <row r="121" spans="1:23" ht="12.75" customHeight="1" x14ac:dyDescent="0.2">
      <c r="A121" s="39">
        <v>11300</v>
      </c>
      <c r="B121" s="40">
        <v>11400</v>
      </c>
      <c r="C121" s="40">
        <f t="shared" si="14"/>
        <v>121.53000000000003</v>
      </c>
      <c r="D121" s="144">
        <f t="shared" si="15"/>
        <v>11350</v>
      </c>
      <c r="E121" s="144">
        <f t="shared" si="22"/>
        <v>340.5</v>
      </c>
      <c r="F121" s="149">
        <f t="shared" si="23"/>
        <v>121.53000000000003</v>
      </c>
      <c r="G121" s="150">
        <f t="shared" si="16"/>
        <v>0</v>
      </c>
      <c r="S121" s="135">
        <f t="shared" si="17"/>
        <v>0.03</v>
      </c>
      <c r="T121" s="135" t="str">
        <f t="shared" si="18"/>
        <v/>
      </c>
      <c r="U121" s="134">
        <f t="shared" si="19"/>
        <v>-218.96999999999997</v>
      </c>
      <c r="V121" s="41" t="str">
        <f t="shared" si="20"/>
        <v>Lower Brackets</v>
      </c>
      <c r="W121" s="38">
        <f t="shared" si="21"/>
        <v>0</v>
      </c>
    </row>
    <row r="122" spans="1:23" ht="12.75" customHeight="1" x14ac:dyDescent="0.2">
      <c r="A122" s="39">
        <v>11400</v>
      </c>
      <c r="B122" s="40">
        <v>11500</v>
      </c>
      <c r="C122" s="40">
        <f t="shared" si="14"/>
        <v>124.53000000000003</v>
      </c>
      <c r="D122" s="144">
        <f t="shared" si="15"/>
        <v>11450</v>
      </c>
      <c r="E122" s="144">
        <f t="shared" si="22"/>
        <v>343.5</v>
      </c>
      <c r="F122" s="149">
        <f t="shared" si="23"/>
        <v>124.53000000000003</v>
      </c>
      <c r="G122" s="150">
        <f t="shared" si="16"/>
        <v>0</v>
      </c>
      <c r="S122" s="135">
        <f t="shared" si="17"/>
        <v>0.03</v>
      </c>
      <c r="T122" s="135" t="str">
        <f t="shared" si="18"/>
        <v/>
      </c>
      <c r="U122" s="134">
        <f t="shared" si="19"/>
        <v>-218.96999999999997</v>
      </c>
      <c r="V122" s="41" t="str">
        <f t="shared" si="20"/>
        <v>Lower Brackets</v>
      </c>
      <c r="W122" s="38">
        <f t="shared" si="21"/>
        <v>0</v>
      </c>
    </row>
    <row r="123" spans="1:23" ht="12.75" customHeight="1" x14ac:dyDescent="0.2">
      <c r="A123" s="39">
        <v>11500</v>
      </c>
      <c r="B123" s="40">
        <v>11600</v>
      </c>
      <c r="C123" s="40">
        <f t="shared" si="14"/>
        <v>127.53000000000003</v>
      </c>
      <c r="D123" s="144">
        <f t="shared" si="15"/>
        <v>11550</v>
      </c>
      <c r="E123" s="144">
        <f t="shared" si="22"/>
        <v>346.5</v>
      </c>
      <c r="F123" s="149">
        <f t="shared" si="23"/>
        <v>127.53000000000003</v>
      </c>
      <c r="G123" s="150">
        <f t="shared" si="16"/>
        <v>0</v>
      </c>
      <c r="S123" s="135">
        <f t="shared" si="17"/>
        <v>0.03</v>
      </c>
      <c r="T123" s="135" t="str">
        <f t="shared" si="18"/>
        <v/>
      </c>
      <c r="U123" s="134">
        <f t="shared" si="19"/>
        <v>-218.96999999999997</v>
      </c>
      <c r="V123" s="41" t="str">
        <f t="shared" si="20"/>
        <v>Lower Brackets</v>
      </c>
      <c r="W123" s="38">
        <f t="shared" si="21"/>
        <v>0</v>
      </c>
    </row>
    <row r="124" spans="1:23" ht="12.75" customHeight="1" x14ac:dyDescent="0.2">
      <c r="A124" s="39">
        <v>11600</v>
      </c>
      <c r="B124" s="40">
        <v>11700</v>
      </c>
      <c r="C124" s="40">
        <f t="shared" si="14"/>
        <v>130.53000000000003</v>
      </c>
      <c r="D124" s="144">
        <f t="shared" si="15"/>
        <v>11650</v>
      </c>
      <c r="E124" s="144">
        <f t="shared" si="22"/>
        <v>349.5</v>
      </c>
      <c r="F124" s="149">
        <f t="shared" si="23"/>
        <v>130.53000000000003</v>
      </c>
      <c r="G124" s="150">
        <f t="shared" si="16"/>
        <v>0</v>
      </c>
      <c r="S124" s="135">
        <f t="shared" si="17"/>
        <v>0.03</v>
      </c>
      <c r="T124" s="135" t="str">
        <f t="shared" si="18"/>
        <v/>
      </c>
      <c r="U124" s="134">
        <f t="shared" si="19"/>
        <v>-218.96999999999997</v>
      </c>
      <c r="V124" s="41" t="str">
        <f t="shared" si="20"/>
        <v>Lower Brackets</v>
      </c>
      <c r="W124" s="38">
        <f t="shared" si="21"/>
        <v>0</v>
      </c>
    </row>
    <row r="125" spans="1:23" ht="12.75" customHeight="1" x14ac:dyDescent="0.2">
      <c r="A125" s="39">
        <v>11700</v>
      </c>
      <c r="B125" s="40">
        <v>11800</v>
      </c>
      <c r="C125" s="40">
        <f t="shared" si="14"/>
        <v>133.53000000000003</v>
      </c>
      <c r="D125" s="144">
        <f t="shared" si="15"/>
        <v>11750</v>
      </c>
      <c r="E125" s="144">
        <f t="shared" si="22"/>
        <v>352.5</v>
      </c>
      <c r="F125" s="149">
        <f t="shared" si="23"/>
        <v>133.53000000000003</v>
      </c>
      <c r="G125" s="150">
        <f t="shared" si="16"/>
        <v>0</v>
      </c>
      <c r="S125" s="135">
        <f t="shared" si="17"/>
        <v>0.03</v>
      </c>
      <c r="T125" s="135" t="str">
        <f t="shared" si="18"/>
        <v/>
      </c>
      <c r="U125" s="134">
        <f t="shared" si="19"/>
        <v>-218.96999999999997</v>
      </c>
      <c r="V125" s="41" t="str">
        <f t="shared" si="20"/>
        <v>Lower Brackets</v>
      </c>
      <c r="W125" s="38">
        <f t="shared" si="21"/>
        <v>0</v>
      </c>
    </row>
    <row r="126" spans="1:23" ht="12.75" customHeight="1" x14ac:dyDescent="0.2">
      <c r="A126" s="39">
        <v>11800</v>
      </c>
      <c r="B126" s="40">
        <v>11900</v>
      </c>
      <c r="C126" s="40">
        <f t="shared" si="14"/>
        <v>136.53000000000003</v>
      </c>
      <c r="D126" s="144">
        <f t="shared" si="15"/>
        <v>11850</v>
      </c>
      <c r="E126" s="144">
        <f t="shared" si="22"/>
        <v>355.5</v>
      </c>
      <c r="F126" s="149">
        <f t="shared" si="23"/>
        <v>136.53000000000003</v>
      </c>
      <c r="G126" s="150">
        <f t="shared" si="16"/>
        <v>0</v>
      </c>
      <c r="S126" s="135">
        <f t="shared" si="17"/>
        <v>0.03</v>
      </c>
      <c r="T126" s="135" t="str">
        <f t="shared" si="18"/>
        <v/>
      </c>
      <c r="U126" s="134">
        <f t="shared" si="19"/>
        <v>-218.96999999999997</v>
      </c>
      <c r="V126" s="41" t="str">
        <f t="shared" si="20"/>
        <v>Lower Brackets</v>
      </c>
      <c r="W126" s="38">
        <f t="shared" si="21"/>
        <v>0</v>
      </c>
    </row>
    <row r="127" spans="1:23" ht="12.75" customHeight="1" x14ac:dyDescent="0.2">
      <c r="A127" s="39">
        <v>11900</v>
      </c>
      <c r="B127" s="40">
        <v>12000</v>
      </c>
      <c r="C127" s="40">
        <f t="shared" si="14"/>
        <v>139.53000000000003</v>
      </c>
      <c r="D127" s="144">
        <f t="shared" si="15"/>
        <v>11950</v>
      </c>
      <c r="E127" s="144">
        <f t="shared" si="22"/>
        <v>358.5</v>
      </c>
      <c r="F127" s="149">
        <f t="shared" si="23"/>
        <v>139.53000000000003</v>
      </c>
      <c r="G127" s="150">
        <f t="shared" si="16"/>
        <v>0</v>
      </c>
      <c r="S127" s="135">
        <f t="shared" si="17"/>
        <v>0.03</v>
      </c>
      <c r="T127" s="135" t="str">
        <f t="shared" si="18"/>
        <v/>
      </c>
      <c r="U127" s="134">
        <f t="shared" si="19"/>
        <v>-218.96999999999997</v>
      </c>
      <c r="V127" s="41" t="str">
        <f t="shared" si="20"/>
        <v>Lower Brackets</v>
      </c>
      <c r="W127" s="38">
        <f t="shared" si="21"/>
        <v>0</v>
      </c>
    </row>
    <row r="128" spans="1:23" ht="12.75" customHeight="1" x14ac:dyDescent="0.2">
      <c r="A128" s="39">
        <v>12000</v>
      </c>
      <c r="B128" s="40">
        <v>12100</v>
      </c>
      <c r="C128" s="40">
        <f t="shared" si="14"/>
        <v>142.53000000000003</v>
      </c>
      <c r="D128" s="144">
        <f t="shared" si="15"/>
        <v>12050</v>
      </c>
      <c r="E128" s="144">
        <f t="shared" si="22"/>
        <v>361.5</v>
      </c>
      <c r="F128" s="149">
        <f t="shared" si="23"/>
        <v>142.53000000000003</v>
      </c>
      <c r="G128" s="150">
        <f t="shared" si="16"/>
        <v>0</v>
      </c>
      <c r="S128" s="135">
        <f t="shared" si="17"/>
        <v>0.03</v>
      </c>
      <c r="T128" s="135" t="str">
        <f t="shared" si="18"/>
        <v/>
      </c>
      <c r="U128" s="134">
        <f t="shared" si="19"/>
        <v>-218.96999999999997</v>
      </c>
      <c r="V128" s="41" t="str">
        <f t="shared" si="20"/>
        <v>Lower Brackets</v>
      </c>
      <c r="W128" s="38">
        <f t="shared" si="21"/>
        <v>0</v>
      </c>
    </row>
    <row r="129" spans="1:23" ht="12.75" customHeight="1" x14ac:dyDescent="0.2">
      <c r="A129" s="39">
        <v>12100</v>
      </c>
      <c r="B129" s="40">
        <v>12200</v>
      </c>
      <c r="C129" s="40">
        <f t="shared" si="14"/>
        <v>145.53000000000003</v>
      </c>
      <c r="D129" s="144">
        <f t="shared" si="15"/>
        <v>12150</v>
      </c>
      <c r="E129" s="144">
        <f t="shared" si="22"/>
        <v>364.5</v>
      </c>
      <c r="F129" s="149">
        <f t="shared" si="23"/>
        <v>145.53000000000003</v>
      </c>
      <c r="G129" s="150">
        <f t="shared" si="16"/>
        <v>0</v>
      </c>
      <c r="S129" s="135">
        <f t="shared" si="17"/>
        <v>0.03</v>
      </c>
      <c r="T129" s="135" t="str">
        <f t="shared" si="18"/>
        <v/>
      </c>
      <c r="U129" s="134">
        <f t="shared" si="19"/>
        <v>-218.96999999999997</v>
      </c>
      <c r="V129" s="41" t="str">
        <f t="shared" si="20"/>
        <v>Lower Brackets</v>
      </c>
      <c r="W129" s="38">
        <f t="shared" si="21"/>
        <v>0</v>
      </c>
    </row>
    <row r="130" spans="1:23" ht="12.75" customHeight="1" x14ac:dyDescent="0.2">
      <c r="A130" s="39">
        <v>12200</v>
      </c>
      <c r="B130" s="40">
        <v>12300</v>
      </c>
      <c r="C130" s="40">
        <f t="shared" si="14"/>
        <v>148.53000000000003</v>
      </c>
      <c r="D130" s="144">
        <f t="shared" si="15"/>
        <v>12250</v>
      </c>
      <c r="E130" s="144">
        <f t="shared" si="22"/>
        <v>367.5</v>
      </c>
      <c r="F130" s="149">
        <f t="shared" si="23"/>
        <v>148.53000000000003</v>
      </c>
      <c r="G130" s="150">
        <f t="shared" si="16"/>
        <v>0</v>
      </c>
      <c r="S130" s="135">
        <f t="shared" si="17"/>
        <v>0.03</v>
      </c>
      <c r="T130" s="135" t="str">
        <f t="shared" si="18"/>
        <v/>
      </c>
      <c r="U130" s="134">
        <f t="shared" si="19"/>
        <v>-218.96999999999997</v>
      </c>
      <c r="V130" s="41" t="str">
        <f t="shared" si="20"/>
        <v>Lower Brackets</v>
      </c>
      <c r="W130" s="38">
        <f t="shared" si="21"/>
        <v>0</v>
      </c>
    </row>
    <row r="131" spans="1:23" ht="12.75" customHeight="1" x14ac:dyDescent="0.2">
      <c r="A131" s="39">
        <v>12300</v>
      </c>
      <c r="B131" s="40">
        <v>12400</v>
      </c>
      <c r="C131" s="40">
        <f t="shared" si="14"/>
        <v>151.53000000000003</v>
      </c>
      <c r="D131" s="144">
        <f t="shared" si="15"/>
        <v>12350</v>
      </c>
      <c r="E131" s="144">
        <f t="shared" si="22"/>
        <v>370.5</v>
      </c>
      <c r="F131" s="149">
        <f t="shared" si="23"/>
        <v>151.53000000000003</v>
      </c>
      <c r="G131" s="150">
        <f t="shared" si="16"/>
        <v>0</v>
      </c>
      <c r="S131" s="135">
        <f t="shared" si="17"/>
        <v>0.03</v>
      </c>
      <c r="T131" s="135" t="str">
        <f t="shared" si="18"/>
        <v/>
      </c>
      <c r="U131" s="134">
        <f t="shared" si="19"/>
        <v>-218.96999999999997</v>
      </c>
      <c r="V131" s="41" t="str">
        <f t="shared" si="20"/>
        <v>Lower Brackets</v>
      </c>
      <c r="W131" s="38">
        <f t="shared" si="21"/>
        <v>0</v>
      </c>
    </row>
    <row r="132" spans="1:23" ht="12.75" customHeight="1" x14ac:dyDescent="0.2">
      <c r="A132" s="39">
        <v>12400</v>
      </c>
      <c r="B132" s="40">
        <v>12500</v>
      </c>
      <c r="C132" s="40">
        <f t="shared" si="14"/>
        <v>154.53000000000003</v>
      </c>
      <c r="D132" s="144">
        <f t="shared" si="15"/>
        <v>12450</v>
      </c>
      <c r="E132" s="144">
        <f t="shared" si="22"/>
        <v>373.5</v>
      </c>
      <c r="F132" s="149">
        <f t="shared" si="23"/>
        <v>154.53000000000003</v>
      </c>
      <c r="G132" s="150">
        <f t="shared" si="16"/>
        <v>0</v>
      </c>
      <c r="S132" s="135">
        <f t="shared" si="17"/>
        <v>0.03</v>
      </c>
      <c r="T132" s="135" t="str">
        <f t="shared" si="18"/>
        <v/>
      </c>
      <c r="U132" s="134">
        <f t="shared" si="19"/>
        <v>-218.96999999999997</v>
      </c>
      <c r="V132" s="41" t="str">
        <f t="shared" si="20"/>
        <v>Lower Brackets</v>
      </c>
      <c r="W132" s="38">
        <f t="shared" si="21"/>
        <v>0</v>
      </c>
    </row>
    <row r="133" spans="1:23" ht="12.75" customHeight="1" x14ac:dyDescent="0.2">
      <c r="A133" s="39">
        <v>12500</v>
      </c>
      <c r="B133" s="40">
        <v>12600</v>
      </c>
      <c r="C133" s="40">
        <f t="shared" si="14"/>
        <v>157.53000000000003</v>
      </c>
      <c r="D133" s="144">
        <f t="shared" si="15"/>
        <v>12550</v>
      </c>
      <c r="E133" s="144">
        <f t="shared" si="22"/>
        <v>376.5</v>
      </c>
      <c r="F133" s="149">
        <f t="shared" si="23"/>
        <v>157.53000000000003</v>
      </c>
      <c r="G133" s="150">
        <f t="shared" si="16"/>
        <v>0</v>
      </c>
      <c r="S133" s="135">
        <f t="shared" si="17"/>
        <v>0.03</v>
      </c>
      <c r="T133" s="135" t="str">
        <f t="shared" si="18"/>
        <v/>
      </c>
      <c r="U133" s="134">
        <f t="shared" si="19"/>
        <v>-218.96999999999997</v>
      </c>
      <c r="V133" s="41" t="str">
        <f t="shared" si="20"/>
        <v>Lower Brackets</v>
      </c>
      <c r="W133" s="38">
        <f t="shared" si="21"/>
        <v>0</v>
      </c>
    </row>
    <row r="134" spans="1:23" ht="12.75" customHeight="1" x14ac:dyDescent="0.2">
      <c r="A134" s="39">
        <v>12600</v>
      </c>
      <c r="B134" s="40">
        <v>12700</v>
      </c>
      <c r="C134" s="40">
        <f t="shared" si="14"/>
        <v>160.53000000000003</v>
      </c>
      <c r="D134" s="144">
        <f t="shared" si="15"/>
        <v>12650</v>
      </c>
      <c r="E134" s="144">
        <f t="shared" si="22"/>
        <v>379.5</v>
      </c>
      <c r="F134" s="149">
        <f t="shared" si="23"/>
        <v>160.53000000000003</v>
      </c>
      <c r="G134" s="150">
        <f t="shared" si="16"/>
        <v>0</v>
      </c>
      <c r="S134" s="135">
        <f t="shared" si="17"/>
        <v>0.03</v>
      </c>
      <c r="T134" s="135" t="str">
        <f t="shared" si="18"/>
        <v/>
      </c>
      <c r="U134" s="134">
        <f t="shared" si="19"/>
        <v>-218.96999999999997</v>
      </c>
      <c r="V134" s="41" t="str">
        <f t="shared" si="20"/>
        <v>Lower Brackets</v>
      </c>
      <c r="W134" s="38">
        <f t="shared" si="21"/>
        <v>0</v>
      </c>
    </row>
    <row r="135" spans="1:23" ht="12.75" customHeight="1" x14ac:dyDescent="0.2">
      <c r="A135" s="39">
        <v>12700</v>
      </c>
      <c r="B135" s="40">
        <v>12800</v>
      </c>
      <c r="C135" s="40">
        <f t="shared" si="14"/>
        <v>163.53000000000003</v>
      </c>
      <c r="D135" s="144">
        <f t="shared" si="15"/>
        <v>12750</v>
      </c>
      <c r="E135" s="144">
        <f t="shared" si="22"/>
        <v>382.5</v>
      </c>
      <c r="F135" s="149">
        <f t="shared" si="23"/>
        <v>163.53000000000003</v>
      </c>
      <c r="G135" s="150">
        <f t="shared" si="16"/>
        <v>0</v>
      </c>
      <c r="S135" s="135">
        <f t="shared" si="17"/>
        <v>0.03</v>
      </c>
      <c r="T135" s="135" t="str">
        <f t="shared" si="18"/>
        <v/>
      </c>
      <c r="U135" s="134">
        <f t="shared" si="19"/>
        <v>-218.96999999999997</v>
      </c>
      <c r="V135" s="41" t="str">
        <f t="shared" si="20"/>
        <v>Lower Brackets</v>
      </c>
      <c r="W135" s="38">
        <f t="shared" si="21"/>
        <v>0</v>
      </c>
    </row>
    <row r="136" spans="1:23" ht="12.75" customHeight="1" x14ac:dyDescent="0.2">
      <c r="A136" s="39">
        <v>12800</v>
      </c>
      <c r="B136" s="40">
        <v>12900</v>
      </c>
      <c r="C136" s="40">
        <f t="shared" ref="C136:C199" si="24">IF(A136&lt;=$J$8,((($A$8:$A$1008+$B$8:$B$1008)/2)*ApplicableTaxRate)+Differential-BracketAdjustment,((($A$8:$A$1008+$B$8:$B$1008)/2)*ApplicableTaxRate)+HighDifferential-BracketAdjustment)</f>
        <v>166.53000000000003</v>
      </c>
      <c r="D136" s="144">
        <f t="shared" ref="D136:D199" si="25">(A136+B136)/2</f>
        <v>12850</v>
      </c>
      <c r="E136" s="144">
        <f t="shared" si="22"/>
        <v>385.5</v>
      </c>
      <c r="F136" s="149">
        <f t="shared" si="23"/>
        <v>166.53000000000003</v>
      </c>
      <c r="G136" s="150">
        <f t="shared" ref="G136:G199" si="26">C136-F136</f>
        <v>0</v>
      </c>
      <c r="S136" s="135">
        <f t="shared" ref="S136:S199" si="27">IF(AND(A136&gt;=$I$4,A136&lt;=$J$4),$K$4,IF(AND(A136&gt;=$I$5,A136&lt;=$J$5),$K$5,IF(AND(A136&gt;=$I$6,A136&lt;=$J$6),$K$6,IF(AND(A136&gt;=$I$7,A136&lt;=$J$7),$K$7,IF(AND(A136&gt;=$I$8,A136&lt;=$J$8),$K$8,IF(A136&gt;$J$8,$K$8))))))</f>
        <v>0.03</v>
      </c>
      <c r="T136" s="135" t="str">
        <f t="shared" ref="T136:T199" si="28">IF(A136&gt;$J$8,$K$17,"")</f>
        <v/>
      </c>
      <c r="U136" s="134">
        <f t="shared" ref="U136:U199" si="29">IF(AND(A136&gt;=$I$4,A136&lt;=$J$4),$Q$4,IF(AND(A136&gt;=$I$5,A136&lt;=$J$5),$Q$5,IF(AND(A136&gt;=$I$6,A136&lt;=$J$6),$Q$6,IF(AND(A136&gt;=$I$7,A136&lt;=$J$7),$Q$7,IF(AND(A136&gt;=$I$8,A136&lt;=$J$8),$Q$8,IF(A136&gt;$J$8,$Q$8))))))</f>
        <v>-218.96999999999997</v>
      </c>
      <c r="V136" s="41" t="str">
        <f t="shared" ref="V136:V199" si="30">IF(A136&gt;$J$8,$Q$16,"Lower Brackets")</f>
        <v>Lower Brackets</v>
      </c>
      <c r="W136" s="38">
        <f t="shared" ref="W136:W199" si="31">IFERROR(VLOOKUP(A136,$X$8:$Z$53,3,FALSE),0)</f>
        <v>0</v>
      </c>
    </row>
    <row r="137" spans="1:23" ht="12.75" customHeight="1" x14ac:dyDescent="0.2">
      <c r="A137" s="39">
        <v>12900</v>
      </c>
      <c r="B137" s="40">
        <v>13000</v>
      </c>
      <c r="C137" s="40">
        <f t="shared" si="24"/>
        <v>169.53000000000003</v>
      </c>
      <c r="D137" s="144">
        <f t="shared" si="25"/>
        <v>12950</v>
      </c>
      <c r="E137" s="144">
        <f t="shared" ref="E137:E200" si="32">D137*S137</f>
        <v>388.5</v>
      </c>
      <c r="F137" s="149">
        <f t="shared" ref="F137:F200" si="33">E137+U137</f>
        <v>169.53000000000003</v>
      </c>
      <c r="G137" s="150">
        <f t="shared" si="26"/>
        <v>0</v>
      </c>
      <c r="S137" s="135">
        <f t="shared" si="27"/>
        <v>0.03</v>
      </c>
      <c r="T137" s="135" t="str">
        <f t="shared" si="28"/>
        <v/>
      </c>
      <c r="U137" s="134">
        <f t="shared" si="29"/>
        <v>-218.96999999999997</v>
      </c>
      <c r="V137" s="41" t="str">
        <f t="shared" si="30"/>
        <v>Lower Brackets</v>
      </c>
      <c r="W137" s="38">
        <f t="shared" si="31"/>
        <v>0</v>
      </c>
    </row>
    <row r="138" spans="1:23" ht="12.75" customHeight="1" x14ac:dyDescent="0.2">
      <c r="A138" s="39">
        <v>13000</v>
      </c>
      <c r="B138" s="40">
        <v>13100</v>
      </c>
      <c r="C138" s="40">
        <f t="shared" si="24"/>
        <v>172.53000000000003</v>
      </c>
      <c r="D138" s="144">
        <f t="shared" si="25"/>
        <v>13050</v>
      </c>
      <c r="E138" s="144">
        <f t="shared" si="32"/>
        <v>391.5</v>
      </c>
      <c r="F138" s="149">
        <f t="shared" si="33"/>
        <v>172.53000000000003</v>
      </c>
      <c r="G138" s="150">
        <f t="shared" si="26"/>
        <v>0</v>
      </c>
      <c r="S138" s="135">
        <f t="shared" si="27"/>
        <v>0.03</v>
      </c>
      <c r="T138" s="135" t="str">
        <f t="shared" si="28"/>
        <v/>
      </c>
      <c r="U138" s="134">
        <f t="shared" si="29"/>
        <v>-218.96999999999997</v>
      </c>
      <c r="V138" s="41" t="str">
        <f t="shared" si="30"/>
        <v>Lower Brackets</v>
      </c>
      <c r="W138" s="38">
        <f t="shared" si="31"/>
        <v>0</v>
      </c>
    </row>
    <row r="139" spans="1:23" ht="12.75" customHeight="1" x14ac:dyDescent="0.2">
      <c r="A139" s="39">
        <v>13100</v>
      </c>
      <c r="B139" s="40">
        <v>13200</v>
      </c>
      <c r="C139" s="40">
        <f t="shared" si="24"/>
        <v>175.53000000000003</v>
      </c>
      <c r="D139" s="144">
        <f t="shared" si="25"/>
        <v>13150</v>
      </c>
      <c r="E139" s="144">
        <f t="shared" si="32"/>
        <v>394.5</v>
      </c>
      <c r="F139" s="149">
        <f t="shared" si="33"/>
        <v>175.53000000000003</v>
      </c>
      <c r="G139" s="150">
        <f t="shared" si="26"/>
        <v>0</v>
      </c>
      <c r="S139" s="135">
        <f t="shared" si="27"/>
        <v>0.03</v>
      </c>
      <c r="T139" s="135" t="str">
        <f t="shared" si="28"/>
        <v/>
      </c>
      <c r="U139" s="134">
        <f t="shared" si="29"/>
        <v>-218.96999999999997</v>
      </c>
      <c r="V139" s="41" t="str">
        <f t="shared" si="30"/>
        <v>Lower Brackets</v>
      </c>
      <c r="W139" s="38">
        <f t="shared" si="31"/>
        <v>0</v>
      </c>
    </row>
    <row r="140" spans="1:23" ht="12.75" customHeight="1" x14ac:dyDescent="0.2">
      <c r="A140" s="39">
        <v>13200</v>
      </c>
      <c r="B140" s="40">
        <v>13300</v>
      </c>
      <c r="C140" s="40">
        <f t="shared" si="24"/>
        <v>178.53000000000003</v>
      </c>
      <c r="D140" s="144">
        <f t="shared" si="25"/>
        <v>13250</v>
      </c>
      <c r="E140" s="144">
        <f t="shared" si="32"/>
        <v>397.5</v>
      </c>
      <c r="F140" s="149">
        <f t="shared" si="33"/>
        <v>178.53000000000003</v>
      </c>
      <c r="G140" s="150">
        <f t="shared" si="26"/>
        <v>0</v>
      </c>
      <c r="S140" s="135">
        <f t="shared" si="27"/>
        <v>0.03</v>
      </c>
      <c r="T140" s="135" t="str">
        <f t="shared" si="28"/>
        <v/>
      </c>
      <c r="U140" s="134">
        <f t="shared" si="29"/>
        <v>-218.96999999999997</v>
      </c>
      <c r="V140" s="41" t="str">
        <f t="shared" si="30"/>
        <v>Lower Brackets</v>
      </c>
      <c r="W140" s="38">
        <f t="shared" si="31"/>
        <v>0</v>
      </c>
    </row>
    <row r="141" spans="1:23" ht="12.75" customHeight="1" x14ac:dyDescent="0.2">
      <c r="A141" s="39">
        <v>13300</v>
      </c>
      <c r="B141" s="40">
        <v>13400</v>
      </c>
      <c r="C141" s="40">
        <f t="shared" si="24"/>
        <v>181.53000000000003</v>
      </c>
      <c r="D141" s="144">
        <f t="shared" si="25"/>
        <v>13350</v>
      </c>
      <c r="E141" s="144">
        <f t="shared" si="32"/>
        <v>400.5</v>
      </c>
      <c r="F141" s="149">
        <f t="shared" si="33"/>
        <v>181.53000000000003</v>
      </c>
      <c r="G141" s="150">
        <f t="shared" si="26"/>
        <v>0</v>
      </c>
      <c r="S141" s="135">
        <f t="shared" si="27"/>
        <v>0.03</v>
      </c>
      <c r="T141" s="135" t="str">
        <f t="shared" si="28"/>
        <v/>
      </c>
      <c r="U141" s="134">
        <f t="shared" si="29"/>
        <v>-218.96999999999997</v>
      </c>
      <c r="V141" s="41" t="str">
        <f t="shared" si="30"/>
        <v>Lower Brackets</v>
      </c>
      <c r="W141" s="38">
        <f t="shared" si="31"/>
        <v>0</v>
      </c>
    </row>
    <row r="142" spans="1:23" ht="12.75" customHeight="1" x14ac:dyDescent="0.2">
      <c r="A142" s="39">
        <v>13400</v>
      </c>
      <c r="B142" s="40">
        <v>13500</v>
      </c>
      <c r="C142" s="40">
        <f t="shared" si="24"/>
        <v>184.53000000000003</v>
      </c>
      <c r="D142" s="144">
        <f t="shared" si="25"/>
        <v>13450</v>
      </c>
      <c r="E142" s="144">
        <f t="shared" si="32"/>
        <v>403.5</v>
      </c>
      <c r="F142" s="149">
        <f t="shared" si="33"/>
        <v>184.53000000000003</v>
      </c>
      <c r="G142" s="150">
        <f t="shared" si="26"/>
        <v>0</v>
      </c>
      <c r="S142" s="135">
        <f t="shared" si="27"/>
        <v>0.03</v>
      </c>
      <c r="T142" s="135" t="str">
        <f t="shared" si="28"/>
        <v/>
      </c>
      <c r="U142" s="134">
        <f t="shared" si="29"/>
        <v>-218.96999999999997</v>
      </c>
      <c r="V142" s="41" t="str">
        <f t="shared" si="30"/>
        <v>Lower Brackets</v>
      </c>
      <c r="W142" s="38">
        <f t="shared" si="31"/>
        <v>0</v>
      </c>
    </row>
    <row r="143" spans="1:23" ht="12.75" customHeight="1" x14ac:dyDescent="0.2">
      <c r="A143" s="39">
        <v>13500</v>
      </c>
      <c r="B143" s="40">
        <v>13600</v>
      </c>
      <c r="C143" s="40">
        <f t="shared" si="24"/>
        <v>187.53000000000003</v>
      </c>
      <c r="D143" s="144">
        <f t="shared" si="25"/>
        <v>13550</v>
      </c>
      <c r="E143" s="144">
        <f t="shared" si="32"/>
        <v>406.5</v>
      </c>
      <c r="F143" s="149">
        <f t="shared" si="33"/>
        <v>187.53000000000003</v>
      </c>
      <c r="G143" s="150">
        <f t="shared" si="26"/>
        <v>0</v>
      </c>
      <c r="S143" s="135">
        <f t="shared" si="27"/>
        <v>0.03</v>
      </c>
      <c r="T143" s="135" t="str">
        <f t="shared" si="28"/>
        <v/>
      </c>
      <c r="U143" s="134">
        <f t="shared" si="29"/>
        <v>-218.96999999999997</v>
      </c>
      <c r="V143" s="41" t="str">
        <f t="shared" si="30"/>
        <v>Lower Brackets</v>
      </c>
      <c r="W143" s="38">
        <f t="shared" si="31"/>
        <v>0</v>
      </c>
    </row>
    <row r="144" spans="1:23" ht="12.75" customHeight="1" x14ac:dyDescent="0.2">
      <c r="A144" s="39">
        <v>13600</v>
      </c>
      <c r="B144" s="40">
        <v>13700</v>
      </c>
      <c r="C144" s="40">
        <f t="shared" si="24"/>
        <v>190.53000000000003</v>
      </c>
      <c r="D144" s="144">
        <f t="shared" si="25"/>
        <v>13650</v>
      </c>
      <c r="E144" s="144">
        <f t="shared" si="32"/>
        <v>409.5</v>
      </c>
      <c r="F144" s="149">
        <f t="shared" si="33"/>
        <v>190.53000000000003</v>
      </c>
      <c r="G144" s="150">
        <f t="shared" si="26"/>
        <v>0</v>
      </c>
      <c r="S144" s="135">
        <f t="shared" si="27"/>
        <v>0.03</v>
      </c>
      <c r="T144" s="135" t="str">
        <f t="shared" si="28"/>
        <v/>
      </c>
      <c r="U144" s="134">
        <f t="shared" si="29"/>
        <v>-218.96999999999997</v>
      </c>
      <c r="V144" s="41" t="str">
        <f t="shared" si="30"/>
        <v>Lower Brackets</v>
      </c>
      <c r="W144" s="38">
        <f t="shared" si="31"/>
        <v>0</v>
      </c>
    </row>
    <row r="145" spans="1:23" ht="12.75" customHeight="1" x14ac:dyDescent="0.2">
      <c r="A145" s="39">
        <v>13700</v>
      </c>
      <c r="B145" s="40">
        <v>13800</v>
      </c>
      <c r="C145" s="40">
        <f t="shared" si="24"/>
        <v>193.53000000000003</v>
      </c>
      <c r="D145" s="144">
        <f t="shared" si="25"/>
        <v>13750</v>
      </c>
      <c r="E145" s="144">
        <f t="shared" si="32"/>
        <v>412.5</v>
      </c>
      <c r="F145" s="149">
        <f t="shared" si="33"/>
        <v>193.53000000000003</v>
      </c>
      <c r="G145" s="150">
        <f t="shared" si="26"/>
        <v>0</v>
      </c>
      <c r="S145" s="135">
        <f t="shared" si="27"/>
        <v>0.03</v>
      </c>
      <c r="T145" s="135" t="str">
        <f t="shared" si="28"/>
        <v/>
      </c>
      <c r="U145" s="134">
        <f t="shared" si="29"/>
        <v>-218.96999999999997</v>
      </c>
      <c r="V145" s="41" t="str">
        <f t="shared" si="30"/>
        <v>Lower Brackets</v>
      </c>
      <c r="W145" s="38">
        <f t="shared" si="31"/>
        <v>0</v>
      </c>
    </row>
    <row r="146" spans="1:23" ht="12.75" customHeight="1" x14ac:dyDescent="0.2">
      <c r="A146" s="39">
        <v>13800</v>
      </c>
      <c r="B146" s="40">
        <v>13900</v>
      </c>
      <c r="C146" s="40">
        <f t="shared" si="24"/>
        <v>196.53000000000003</v>
      </c>
      <c r="D146" s="144">
        <f t="shared" si="25"/>
        <v>13850</v>
      </c>
      <c r="E146" s="144">
        <f t="shared" si="32"/>
        <v>415.5</v>
      </c>
      <c r="F146" s="149">
        <f t="shared" si="33"/>
        <v>196.53000000000003</v>
      </c>
      <c r="G146" s="150">
        <f t="shared" si="26"/>
        <v>0</v>
      </c>
      <c r="S146" s="135">
        <f t="shared" si="27"/>
        <v>0.03</v>
      </c>
      <c r="T146" s="135" t="str">
        <f t="shared" si="28"/>
        <v/>
      </c>
      <c r="U146" s="134">
        <f t="shared" si="29"/>
        <v>-218.96999999999997</v>
      </c>
      <c r="V146" s="41" t="str">
        <f t="shared" si="30"/>
        <v>Lower Brackets</v>
      </c>
      <c r="W146" s="38">
        <f t="shared" si="31"/>
        <v>0</v>
      </c>
    </row>
    <row r="147" spans="1:23" ht="12.75" customHeight="1" x14ac:dyDescent="0.2">
      <c r="A147" s="39">
        <v>13900</v>
      </c>
      <c r="B147" s="40">
        <v>14000</v>
      </c>
      <c r="C147" s="40">
        <f t="shared" si="24"/>
        <v>199.53000000000003</v>
      </c>
      <c r="D147" s="144">
        <f t="shared" si="25"/>
        <v>13950</v>
      </c>
      <c r="E147" s="144">
        <f t="shared" si="32"/>
        <v>418.5</v>
      </c>
      <c r="F147" s="149">
        <f t="shared" si="33"/>
        <v>199.53000000000003</v>
      </c>
      <c r="G147" s="150">
        <f t="shared" si="26"/>
        <v>0</v>
      </c>
      <c r="S147" s="135">
        <f t="shared" si="27"/>
        <v>0.03</v>
      </c>
      <c r="T147" s="135" t="str">
        <f t="shared" si="28"/>
        <v/>
      </c>
      <c r="U147" s="134">
        <f t="shared" si="29"/>
        <v>-218.96999999999997</v>
      </c>
      <c r="V147" s="41" t="str">
        <f t="shared" si="30"/>
        <v>Lower Brackets</v>
      </c>
      <c r="W147" s="38">
        <f t="shared" si="31"/>
        <v>0</v>
      </c>
    </row>
    <row r="148" spans="1:23" ht="12.75" customHeight="1" x14ac:dyDescent="0.2">
      <c r="A148" s="39">
        <v>14000</v>
      </c>
      <c r="B148" s="40">
        <v>14100</v>
      </c>
      <c r="C148" s="40">
        <f t="shared" si="24"/>
        <v>202.53000000000003</v>
      </c>
      <c r="D148" s="144">
        <f t="shared" si="25"/>
        <v>14050</v>
      </c>
      <c r="E148" s="144">
        <f t="shared" si="32"/>
        <v>421.5</v>
      </c>
      <c r="F148" s="149">
        <f t="shared" si="33"/>
        <v>202.53000000000003</v>
      </c>
      <c r="G148" s="150">
        <f t="shared" si="26"/>
        <v>0</v>
      </c>
      <c r="S148" s="135">
        <f t="shared" si="27"/>
        <v>0.03</v>
      </c>
      <c r="T148" s="135" t="str">
        <f t="shared" si="28"/>
        <v/>
      </c>
      <c r="U148" s="134">
        <f t="shared" si="29"/>
        <v>-218.96999999999997</v>
      </c>
      <c r="V148" s="41" t="str">
        <f t="shared" si="30"/>
        <v>Lower Brackets</v>
      </c>
      <c r="W148" s="38">
        <f t="shared" si="31"/>
        <v>0</v>
      </c>
    </row>
    <row r="149" spans="1:23" ht="12.75" customHeight="1" x14ac:dyDescent="0.2">
      <c r="A149" s="39">
        <v>14100</v>
      </c>
      <c r="B149" s="40">
        <v>14200</v>
      </c>
      <c r="C149" s="40">
        <f t="shared" si="24"/>
        <v>205.53000000000003</v>
      </c>
      <c r="D149" s="144">
        <f t="shared" si="25"/>
        <v>14150</v>
      </c>
      <c r="E149" s="144">
        <f t="shared" si="32"/>
        <v>424.5</v>
      </c>
      <c r="F149" s="149">
        <f t="shared" si="33"/>
        <v>205.53000000000003</v>
      </c>
      <c r="G149" s="150">
        <f t="shared" si="26"/>
        <v>0</v>
      </c>
      <c r="S149" s="135">
        <f t="shared" si="27"/>
        <v>0.03</v>
      </c>
      <c r="T149" s="135" t="str">
        <f t="shared" si="28"/>
        <v/>
      </c>
      <c r="U149" s="134">
        <f t="shared" si="29"/>
        <v>-218.96999999999997</v>
      </c>
      <c r="V149" s="41" t="str">
        <f t="shared" si="30"/>
        <v>Lower Brackets</v>
      </c>
      <c r="W149" s="38">
        <f t="shared" si="31"/>
        <v>0</v>
      </c>
    </row>
    <row r="150" spans="1:23" ht="12.75" customHeight="1" x14ac:dyDescent="0.2">
      <c r="A150" s="39">
        <v>14200</v>
      </c>
      <c r="B150" s="40">
        <v>14300</v>
      </c>
      <c r="C150" s="40">
        <f t="shared" si="24"/>
        <v>208.53000000000003</v>
      </c>
      <c r="D150" s="144">
        <f t="shared" si="25"/>
        <v>14250</v>
      </c>
      <c r="E150" s="144">
        <f t="shared" si="32"/>
        <v>427.5</v>
      </c>
      <c r="F150" s="149">
        <f t="shared" si="33"/>
        <v>208.53000000000003</v>
      </c>
      <c r="G150" s="150">
        <f t="shared" si="26"/>
        <v>0</v>
      </c>
      <c r="S150" s="135">
        <f t="shared" si="27"/>
        <v>0.03</v>
      </c>
      <c r="T150" s="135" t="str">
        <f t="shared" si="28"/>
        <v/>
      </c>
      <c r="U150" s="134">
        <f t="shared" si="29"/>
        <v>-218.96999999999997</v>
      </c>
      <c r="V150" s="41" t="str">
        <f t="shared" si="30"/>
        <v>Lower Brackets</v>
      </c>
      <c r="W150" s="38">
        <f t="shared" si="31"/>
        <v>0</v>
      </c>
    </row>
    <row r="151" spans="1:23" ht="12.75" customHeight="1" x14ac:dyDescent="0.2">
      <c r="A151" s="39">
        <v>14300</v>
      </c>
      <c r="B151" s="40">
        <v>14400</v>
      </c>
      <c r="C151" s="40">
        <f t="shared" si="24"/>
        <v>211.53000000000003</v>
      </c>
      <c r="D151" s="144">
        <f t="shared" si="25"/>
        <v>14350</v>
      </c>
      <c r="E151" s="144">
        <f t="shared" si="32"/>
        <v>430.5</v>
      </c>
      <c r="F151" s="149">
        <f t="shared" si="33"/>
        <v>211.53000000000003</v>
      </c>
      <c r="G151" s="150">
        <f t="shared" si="26"/>
        <v>0</v>
      </c>
      <c r="S151" s="135">
        <f t="shared" si="27"/>
        <v>0.03</v>
      </c>
      <c r="T151" s="135" t="str">
        <f t="shared" si="28"/>
        <v/>
      </c>
      <c r="U151" s="134">
        <f t="shared" si="29"/>
        <v>-218.96999999999997</v>
      </c>
      <c r="V151" s="41" t="str">
        <f t="shared" si="30"/>
        <v>Lower Brackets</v>
      </c>
      <c r="W151" s="38">
        <f t="shared" si="31"/>
        <v>0</v>
      </c>
    </row>
    <row r="152" spans="1:23" ht="12.75" customHeight="1" x14ac:dyDescent="0.2">
      <c r="A152" s="39">
        <v>14400</v>
      </c>
      <c r="B152" s="40">
        <v>14500</v>
      </c>
      <c r="C152" s="40">
        <f t="shared" si="24"/>
        <v>214.53000000000003</v>
      </c>
      <c r="D152" s="144">
        <f t="shared" si="25"/>
        <v>14450</v>
      </c>
      <c r="E152" s="144">
        <f t="shared" si="32"/>
        <v>433.5</v>
      </c>
      <c r="F152" s="149">
        <f t="shared" si="33"/>
        <v>214.53000000000003</v>
      </c>
      <c r="G152" s="150">
        <f t="shared" si="26"/>
        <v>0</v>
      </c>
      <c r="S152" s="135">
        <f t="shared" si="27"/>
        <v>0.03</v>
      </c>
      <c r="T152" s="135" t="str">
        <f t="shared" si="28"/>
        <v/>
      </c>
      <c r="U152" s="134">
        <f t="shared" si="29"/>
        <v>-218.96999999999997</v>
      </c>
      <c r="V152" s="41" t="str">
        <f t="shared" si="30"/>
        <v>Lower Brackets</v>
      </c>
      <c r="W152" s="38">
        <f t="shared" si="31"/>
        <v>0</v>
      </c>
    </row>
    <row r="153" spans="1:23" ht="12.75" customHeight="1" x14ac:dyDescent="0.2">
      <c r="A153" s="39">
        <v>14500</v>
      </c>
      <c r="B153" s="40">
        <v>14600</v>
      </c>
      <c r="C153" s="40">
        <f t="shared" si="24"/>
        <v>217.53000000000003</v>
      </c>
      <c r="D153" s="144">
        <f t="shared" si="25"/>
        <v>14550</v>
      </c>
      <c r="E153" s="144">
        <f t="shared" si="32"/>
        <v>436.5</v>
      </c>
      <c r="F153" s="149">
        <f t="shared" si="33"/>
        <v>217.53000000000003</v>
      </c>
      <c r="G153" s="150">
        <f t="shared" si="26"/>
        <v>0</v>
      </c>
      <c r="S153" s="135">
        <f t="shared" si="27"/>
        <v>0.03</v>
      </c>
      <c r="T153" s="135" t="str">
        <f t="shared" si="28"/>
        <v/>
      </c>
      <c r="U153" s="134">
        <f t="shared" si="29"/>
        <v>-218.96999999999997</v>
      </c>
      <c r="V153" s="41" t="str">
        <f t="shared" si="30"/>
        <v>Lower Brackets</v>
      </c>
      <c r="W153" s="38">
        <f t="shared" si="31"/>
        <v>0</v>
      </c>
    </row>
    <row r="154" spans="1:23" ht="12.75" customHeight="1" x14ac:dyDescent="0.2">
      <c r="A154" s="39">
        <v>14600</v>
      </c>
      <c r="B154" s="40">
        <v>14700</v>
      </c>
      <c r="C154" s="40">
        <f t="shared" si="24"/>
        <v>220.53000000000003</v>
      </c>
      <c r="D154" s="144">
        <f t="shared" si="25"/>
        <v>14650</v>
      </c>
      <c r="E154" s="144">
        <f t="shared" si="32"/>
        <v>439.5</v>
      </c>
      <c r="F154" s="149">
        <f t="shared" si="33"/>
        <v>220.53000000000003</v>
      </c>
      <c r="G154" s="150">
        <f t="shared" si="26"/>
        <v>0</v>
      </c>
      <c r="S154" s="135">
        <f t="shared" si="27"/>
        <v>0.03</v>
      </c>
      <c r="T154" s="135" t="str">
        <f t="shared" si="28"/>
        <v/>
      </c>
      <c r="U154" s="134">
        <f t="shared" si="29"/>
        <v>-218.96999999999997</v>
      </c>
      <c r="V154" s="41" t="str">
        <f t="shared" si="30"/>
        <v>Lower Brackets</v>
      </c>
      <c r="W154" s="38">
        <f t="shared" si="31"/>
        <v>0</v>
      </c>
    </row>
    <row r="155" spans="1:23" ht="12.75" customHeight="1" x14ac:dyDescent="0.2">
      <c r="A155" s="39">
        <v>14700</v>
      </c>
      <c r="B155" s="40">
        <v>14800</v>
      </c>
      <c r="C155" s="40">
        <f t="shared" si="24"/>
        <v>223.53000000000003</v>
      </c>
      <c r="D155" s="144">
        <f t="shared" si="25"/>
        <v>14750</v>
      </c>
      <c r="E155" s="144">
        <f t="shared" si="32"/>
        <v>442.5</v>
      </c>
      <c r="F155" s="149">
        <f t="shared" si="33"/>
        <v>223.53000000000003</v>
      </c>
      <c r="G155" s="150">
        <f t="shared" si="26"/>
        <v>0</v>
      </c>
      <c r="S155" s="135">
        <f t="shared" si="27"/>
        <v>0.03</v>
      </c>
      <c r="T155" s="135" t="str">
        <f t="shared" si="28"/>
        <v/>
      </c>
      <c r="U155" s="134">
        <f t="shared" si="29"/>
        <v>-218.96999999999997</v>
      </c>
      <c r="V155" s="41" t="str">
        <f t="shared" si="30"/>
        <v>Lower Brackets</v>
      </c>
      <c r="W155" s="38">
        <f t="shared" si="31"/>
        <v>0</v>
      </c>
    </row>
    <row r="156" spans="1:23" ht="12.75" customHeight="1" x14ac:dyDescent="0.2">
      <c r="A156" s="39">
        <v>14800</v>
      </c>
      <c r="B156" s="40">
        <v>14900</v>
      </c>
      <c r="C156" s="40">
        <f t="shared" si="24"/>
        <v>226.53000000000003</v>
      </c>
      <c r="D156" s="144">
        <f t="shared" si="25"/>
        <v>14850</v>
      </c>
      <c r="E156" s="144">
        <f t="shared" si="32"/>
        <v>445.5</v>
      </c>
      <c r="F156" s="149">
        <f t="shared" si="33"/>
        <v>226.53000000000003</v>
      </c>
      <c r="G156" s="150">
        <f t="shared" si="26"/>
        <v>0</v>
      </c>
      <c r="S156" s="135">
        <f t="shared" si="27"/>
        <v>0.03</v>
      </c>
      <c r="T156" s="135" t="str">
        <f t="shared" si="28"/>
        <v/>
      </c>
      <c r="U156" s="134">
        <f t="shared" si="29"/>
        <v>-218.96999999999997</v>
      </c>
      <c r="V156" s="41" t="str">
        <f t="shared" si="30"/>
        <v>Lower Brackets</v>
      </c>
      <c r="W156" s="38">
        <f t="shared" si="31"/>
        <v>0</v>
      </c>
    </row>
    <row r="157" spans="1:23" ht="12.75" customHeight="1" x14ac:dyDescent="0.2">
      <c r="A157" s="39">
        <v>14900</v>
      </c>
      <c r="B157" s="40">
        <v>15000</v>
      </c>
      <c r="C157" s="40">
        <f t="shared" si="24"/>
        <v>229.53000000000003</v>
      </c>
      <c r="D157" s="144">
        <f t="shared" si="25"/>
        <v>14950</v>
      </c>
      <c r="E157" s="144">
        <f t="shared" si="32"/>
        <v>448.5</v>
      </c>
      <c r="F157" s="149">
        <f t="shared" si="33"/>
        <v>229.53000000000003</v>
      </c>
      <c r="G157" s="150">
        <f t="shared" si="26"/>
        <v>0</v>
      </c>
      <c r="S157" s="135">
        <f t="shared" si="27"/>
        <v>0.03</v>
      </c>
      <c r="T157" s="135" t="str">
        <f t="shared" si="28"/>
        <v/>
      </c>
      <c r="U157" s="134">
        <f t="shared" si="29"/>
        <v>-218.96999999999997</v>
      </c>
      <c r="V157" s="41" t="str">
        <f t="shared" si="30"/>
        <v>Lower Brackets</v>
      </c>
      <c r="W157" s="38">
        <f t="shared" si="31"/>
        <v>0</v>
      </c>
    </row>
    <row r="158" spans="1:23" ht="12.75" customHeight="1" x14ac:dyDescent="0.2">
      <c r="A158" s="39">
        <v>15000</v>
      </c>
      <c r="B158" s="40">
        <v>15100</v>
      </c>
      <c r="C158" s="40">
        <f t="shared" si="24"/>
        <v>232.53000000000003</v>
      </c>
      <c r="D158" s="144">
        <f t="shared" si="25"/>
        <v>15050</v>
      </c>
      <c r="E158" s="144">
        <f t="shared" si="32"/>
        <v>451.5</v>
      </c>
      <c r="F158" s="149">
        <f t="shared" si="33"/>
        <v>232.53000000000003</v>
      </c>
      <c r="G158" s="150">
        <f t="shared" si="26"/>
        <v>0</v>
      </c>
      <c r="S158" s="135">
        <f t="shared" si="27"/>
        <v>0.03</v>
      </c>
      <c r="T158" s="135" t="str">
        <f t="shared" si="28"/>
        <v/>
      </c>
      <c r="U158" s="134">
        <f t="shared" si="29"/>
        <v>-218.96999999999997</v>
      </c>
      <c r="V158" s="41" t="str">
        <f t="shared" si="30"/>
        <v>Lower Brackets</v>
      </c>
      <c r="W158" s="38">
        <f t="shared" si="31"/>
        <v>0</v>
      </c>
    </row>
    <row r="159" spans="1:23" ht="12.75" customHeight="1" x14ac:dyDescent="0.2">
      <c r="A159" s="39">
        <v>15100</v>
      </c>
      <c r="B159" s="40">
        <v>15200</v>
      </c>
      <c r="C159" s="40">
        <f t="shared" si="24"/>
        <v>235.53000000000003</v>
      </c>
      <c r="D159" s="144">
        <f t="shared" si="25"/>
        <v>15150</v>
      </c>
      <c r="E159" s="144">
        <f t="shared" si="32"/>
        <v>454.5</v>
      </c>
      <c r="F159" s="149">
        <f t="shared" si="33"/>
        <v>235.53000000000003</v>
      </c>
      <c r="G159" s="150">
        <f t="shared" si="26"/>
        <v>0</v>
      </c>
      <c r="S159" s="135">
        <f t="shared" si="27"/>
        <v>0.03</v>
      </c>
      <c r="T159" s="135" t="str">
        <f t="shared" si="28"/>
        <v/>
      </c>
      <c r="U159" s="134">
        <f t="shared" si="29"/>
        <v>-218.96999999999997</v>
      </c>
      <c r="V159" s="41" t="str">
        <f t="shared" si="30"/>
        <v>Lower Brackets</v>
      </c>
      <c r="W159" s="38">
        <f t="shared" si="31"/>
        <v>0</v>
      </c>
    </row>
    <row r="160" spans="1:23" ht="12.75" customHeight="1" x14ac:dyDescent="0.2">
      <c r="A160" s="39">
        <v>15200</v>
      </c>
      <c r="B160" s="40">
        <v>15300</v>
      </c>
      <c r="C160" s="40">
        <f t="shared" si="24"/>
        <v>238.53000000000003</v>
      </c>
      <c r="D160" s="144">
        <f t="shared" si="25"/>
        <v>15250</v>
      </c>
      <c r="E160" s="144">
        <f t="shared" si="32"/>
        <v>457.5</v>
      </c>
      <c r="F160" s="149">
        <f t="shared" si="33"/>
        <v>238.53000000000003</v>
      </c>
      <c r="G160" s="150">
        <f t="shared" si="26"/>
        <v>0</v>
      </c>
      <c r="S160" s="135">
        <f t="shared" si="27"/>
        <v>0.03</v>
      </c>
      <c r="T160" s="135" t="str">
        <f t="shared" si="28"/>
        <v/>
      </c>
      <c r="U160" s="134">
        <f t="shared" si="29"/>
        <v>-218.96999999999997</v>
      </c>
      <c r="V160" s="41" t="str">
        <f t="shared" si="30"/>
        <v>Lower Brackets</v>
      </c>
      <c r="W160" s="38">
        <f t="shared" si="31"/>
        <v>0</v>
      </c>
    </row>
    <row r="161" spans="1:23" ht="12.75" customHeight="1" x14ac:dyDescent="0.2">
      <c r="A161" s="39">
        <v>15300</v>
      </c>
      <c r="B161" s="40">
        <v>15400</v>
      </c>
      <c r="C161" s="40">
        <f t="shared" si="24"/>
        <v>241.53000000000003</v>
      </c>
      <c r="D161" s="144">
        <f t="shared" si="25"/>
        <v>15350</v>
      </c>
      <c r="E161" s="144">
        <f t="shared" si="32"/>
        <v>460.5</v>
      </c>
      <c r="F161" s="149">
        <f t="shared" si="33"/>
        <v>241.53000000000003</v>
      </c>
      <c r="G161" s="150">
        <f t="shared" si="26"/>
        <v>0</v>
      </c>
      <c r="S161" s="135">
        <f t="shared" si="27"/>
        <v>0.03</v>
      </c>
      <c r="T161" s="135" t="str">
        <f t="shared" si="28"/>
        <v/>
      </c>
      <c r="U161" s="134">
        <f t="shared" si="29"/>
        <v>-218.96999999999997</v>
      </c>
      <c r="V161" s="41" t="str">
        <f t="shared" si="30"/>
        <v>Lower Brackets</v>
      </c>
      <c r="W161" s="38">
        <f t="shared" si="31"/>
        <v>0</v>
      </c>
    </row>
    <row r="162" spans="1:23" ht="12.75" customHeight="1" x14ac:dyDescent="0.2">
      <c r="A162" s="39">
        <v>15400</v>
      </c>
      <c r="B162" s="40">
        <v>15500</v>
      </c>
      <c r="C162" s="40">
        <f t="shared" si="24"/>
        <v>244.53000000000003</v>
      </c>
      <c r="D162" s="144">
        <f t="shared" si="25"/>
        <v>15450</v>
      </c>
      <c r="E162" s="144">
        <f t="shared" si="32"/>
        <v>463.5</v>
      </c>
      <c r="F162" s="149">
        <f t="shared" si="33"/>
        <v>244.53000000000003</v>
      </c>
      <c r="G162" s="150">
        <f t="shared" si="26"/>
        <v>0</v>
      </c>
      <c r="S162" s="135">
        <f t="shared" si="27"/>
        <v>0.03</v>
      </c>
      <c r="T162" s="135" t="str">
        <f t="shared" si="28"/>
        <v/>
      </c>
      <c r="U162" s="134">
        <f t="shared" si="29"/>
        <v>-218.96999999999997</v>
      </c>
      <c r="V162" s="41" t="str">
        <f t="shared" si="30"/>
        <v>Lower Brackets</v>
      </c>
      <c r="W162" s="38">
        <f t="shared" si="31"/>
        <v>0</v>
      </c>
    </row>
    <row r="163" spans="1:23" ht="12.75" customHeight="1" x14ac:dyDescent="0.2">
      <c r="A163" s="39">
        <v>15500</v>
      </c>
      <c r="B163" s="40">
        <v>15600</v>
      </c>
      <c r="C163" s="40">
        <f t="shared" si="24"/>
        <v>247.53000000000003</v>
      </c>
      <c r="D163" s="144">
        <f t="shared" si="25"/>
        <v>15550</v>
      </c>
      <c r="E163" s="144">
        <f t="shared" si="32"/>
        <v>466.5</v>
      </c>
      <c r="F163" s="149">
        <f t="shared" si="33"/>
        <v>247.53000000000003</v>
      </c>
      <c r="G163" s="150">
        <f t="shared" si="26"/>
        <v>0</v>
      </c>
      <c r="S163" s="135">
        <f t="shared" si="27"/>
        <v>0.03</v>
      </c>
      <c r="T163" s="135" t="str">
        <f t="shared" si="28"/>
        <v/>
      </c>
      <c r="U163" s="134">
        <f t="shared" si="29"/>
        <v>-218.96999999999997</v>
      </c>
      <c r="V163" s="41" t="str">
        <f t="shared" si="30"/>
        <v>Lower Brackets</v>
      </c>
      <c r="W163" s="38">
        <f t="shared" si="31"/>
        <v>0</v>
      </c>
    </row>
    <row r="164" spans="1:23" ht="12.75" customHeight="1" x14ac:dyDescent="0.2">
      <c r="A164" s="147">
        <v>15600</v>
      </c>
      <c r="B164" s="148">
        <v>15700</v>
      </c>
      <c r="C164" s="148">
        <f t="shared" si="24"/>
        <v>250.73399999999998</v>
      </c>
      <c r="D164" s="144">
        <f t="shared" si="25"/>
        <v>15650</v>
      </c>
      <c r="E164" s="144">
        <f t="shared" si="32"/>
        <v>532.1</v>
      </c>
      <c r="F164" s="149">
        <f t="shared" si="33"/>
        <v>250.73399999999998</v>
      </c>
      <c r="G164" s="150">
        <f t="shared" si="26"/>
        <v>0</v>
      </c>
      <c r="S164" s="146">
        <f t="shared" si="27"/>
        <v>3.4000000000000002E-2</v>
      </c>
      <c r="T164" s="135" t="str">
        <f t="shared" si="28"/>
        <v/>
      </c>
      <c r="U164" s="134">
        <f t="shared" si="29"/>
        <v>-281.36600000000004</v>
      </c>
      <c r="V164" s="41" t="str">
        <f t="shared" si="30"/>
        <v>Lower Brackets</v>
      </c>
      <c r="W164" s="38">
        <f t="shared" si="31"/>
        <v>0</v>
      </c>
    </row>
    <row r="165" spans="1:23" ht="12.75" customHeight="1" x14ac:dyDescent="0.2">
      <c r="A165" s="39">
        <v>15700</v>
      </c>
      <c r="B165" s="40">
        <v>15800</v>
      </c>
      <c r="C165" s="40">
        <f t="shared" si="24"/>
        <v>254.13399999999996</v>
      </c>
      <c r="D165" s="144">
        <f t="shared" si="25"/>
        <v>15750</v>
      </c>
      <c r="E165" s="144">
        <f t="shared" si="32"/>
        <v>535.5</v>
      </c>
      <c r="F165" s="149">
        <f t="shared" si="33"/>
        <v>254.13399999999996</v>
      </c>
      <c r="G165" s="150">
        <f t="shared" si="26"/>
        <v>0</v>
      </c>
      <c r="S165" s="135">
        <f t="shared" si="27"/>
        <v>3.4000000000000002E-2</v>
      </c>
      <c r="T165" s="135" t="str">
        <f t="shared" si="28"/>
        <v/>
      </c>
      <c r="U165" s="134">
        <f t="shared" si="29"/>
        <v>-281.36600000000004</v>
      </c>
      <c r="V165" s="41" t="str">
        <f t="shared" si="30"/>
        <v>Lower Brackets</v>
      </c>
      <c r="W165" s="38">
        <f t="shared" si="31"/>
        <v>0</v>
      </c>
    </row>
    <row r="166" spans="1:23" ht="12.75" customHeight="1" x14ac:dyDescent="0.2">
      <c r="A166" s="39">
        <v>15800</v>
      </c>
      <c r="B166" s="40">
        <v>15900</v>
      </c>
      <c r="C166" s="40">
        <f t="shared" si="24"/>
        <v>257.53400000000005</v>
      </c>
      <c r="D166" s="144">
        <f t="shared" si="25"/>
        <v>15850</v>
      </c>
      <c r="E166" s="144">
        <f t="shared" si="32"/>
        <v>538.90000000000009</v>
      </c>
      <c r="F166" s="149">
        <f t="shared" si="33"/>
        <v>257.53400000000005</v>
      </c>
      <c r="G166" s="150">
        <f t="shared" si="26"/>
        <v>0</v>
      </c>
      <c r="S166" s="135">
        <f t="shared" si="27"/>
        <v>3.4000000000000002E-2</v>
      </c>
      <c r="T166" s="135" t="str">
        <f t="shared" si="28"/>
        <v/>
      </c>
      <c r="U166" s="134">
        <f t="shared" si="29"/>
        <v>-281.36600000000004</v>
      </c>
      <c r="V166" s="41" t="str">
        <f t="shared" si="30"/>
        <v>Lower Brackets</v>
      </c>
      <c r="W166" s="38">
        <f t="shared" si="31"/>
        <v>0</v>
      </c>
    </row>
    <row r="167" spans="1:23" ht="12.75" customHeight="1" x14ac:dyDescent="0.2">
      <c r="A167" s="39">
        <v>15900</v>
      </c>
      <c r="B167" s="40">
        <v>16000</v>
      </c>
      <c r="C167" s="40">
        <f t="shared" si="24"/>
        <v>260.93400000000003</v>
      </c>
      <c r="D167" s="144">
        <f t="shared" si="25"/>
        <v>15950</v>
      </c>
      <c r="E167" s="144">
        <f t="shared" si="32"/>
        <v>542.30000000000007</v>
      </c>
      <c r="F167" s="149">
        <f t="shared" si="33"/>
        <v>260.93400000000003</v>
      </c>
      <c r="G167" s="150">
        <f t="shared" si="26"/>
        <v>0</v>
      </c>
      <c r="S167" s="135">
        <f t="shared" si="27"/>
        <v>3.4000000000000002E-2</v>
      </c>
      <c r="T167" s="135" t="str">
        <f t="shared" si="28"/>
        <v/>
      </c>
      <c r="U167" s="134">
        <f t="shared" si="29"/>
        <v>-281.36600000000004</v>
      </c>
      <c r="V167" s="41" t="str">
        <f t="shared" si="30"/>
        <v>Lower Brackets</v>
      </c>
      <c r="W167" s="38">
        <f t="shared" si="31"/>
        <v>0</v>
      </c>
    </row>
    <row r="168" spans="1:23" ht="12.75" customHeight="1" x14ac:dyDescent="0.2">
      <c r="A168" s="39">
        <v>16000</v>
      </c>
      <c r="B168" s="40">
        <v>16100</v>
      </c>
      <c r="C168" s="40">
        <f t="shared" si="24"/>
        <v>264.334</v>
      </c>
      <c r="D168" s="144">
        <f t="shared" si="25"/>
        <v>16050</v>
      </c>
      <c r="E168" s="144">
        <f t="shared" si="32"/>
        <v>545.70000000000005</v>
      </c>
      <c r="F168" s="149">
        <f t="shared" si="33"/>
        <v>264.334</v>
      </c>
      <c r="G168" s="150">
        <f t="shared" si="26"/>
        <v>0</v>
      </c>
      <c r="S168" s="135">
        <f t="shared" si="27"/>
        <v>3.4000000000000002E-2</v>
      </c>
      <c r="T168" s="135" t="str">
        <f t="shared" si="28"/>
        <v/>
      </c>
      <c r="U168" s="134">
        <f t="shared" si="29"/>
        <v>-281.36600000000004</v>
      </c>
      <c r="V168" s="41" t="str">
        <f t="shared" si="30"/>
        <v>Lower Brackets</v>
      </c>
      <c r="W168" s="38">
        <f t="shared" si="31"/>
        <v>0</v>
      </c>
    </row>
    <row r="169" spans="1:23" ht="12.75" customHeight="1" x14ac:dyDescent="0.2">
      <c r="A169" s="39">
        <v>16100</v>
      </c>
      <c r="B169" s="40">
        <v>16200</v>
      </c>
      <c r="C169" s="40">
        <f t="shared" si="24"/>
        <v>267.73399999999998</v>
      </c>
      <c r="D169" s="144">
        <f t="shared" si="25"/>
        <v>16150</v>
      </c>
      <c r="E169" s="144">
        <f t="shared" si="32"/>
        <v>549.1</v>
      </c>
      <c r="F169" s="149">
        <f t="shared" si="33"/>
        <v>267.73399999999998</v>
      </c>
      <c r="G169" s="150">
        <f t="shared" si="26"/>
        <v>0</v>
      </c>
      <c r="S169" s="135">
        <f t="shared" si="27"/>
        <v>3.4000000000000002E-2</v>
      </c>
      <c r="T169" s="135" t="str">
        <f t="shared" si="28"/>
        <v/>
      </c>
      <c r="U169" s="134">
        <f t="shared" si="29"/>
        <v>-281.36600000000004</v>
      </c>
      <c r="V169" s="41" t="str">
        <f t="shared" si="30"/>
        <v>Lower Brackets</v>
      </c>
      <c r="W169" s="38">
        <f t="shared" si="31"/>
        <v>0</v>
      </c>
    </row>
    <row r="170" spans="1:23" ht="12.75" customHeight="1" x14ac:dyDescent="0.2">
      <c r="A170" s="39">
        <v>16200</v>
      </c>
      <c r="B170" s="40">
        <v>16300</v>
      </c>
      <c r="C170" s="40">
        <f t="shared" si="24"/>
        <v>271.13399999999996</v>
      </c>
      <c r="D170" s="144">
        <f t="shared" si="25"/>
        <v>16250</v>
      </c>
      <c r="E170" s="144">
        <f t="shared" si="32"/>
        <v>552.5</v>
      </c>
      <c r="F170" s="149">
        <f t="shared" si="33"/>
        <v>271.13399999999996</v>
      </c>
      <c r="G170" s="150">
        <f t="shared" si="26"/>
        <v>0</v>
      </c>
      <c r="S170" s="135">
        <f t="shared" si="27"/>
        <v>3.4000000000000002E-2</v>
      </c>
      <c r="T170" s="135" t="str">
        <f t="shared" si="28"/>
        <v/>
      </c>
      <c r="U170" s="134">
        <f t="shared" si="29"/>
        <v>-281.36600000000004</v>
      </c>
      <c r="V170" s="41" t="str">
        <f t="shared" si="30"/>
        <v>Lower Brackets</v>
      </c>
      <c r="W170" s="38">
        <f t="shared" si="31"/>
        <v>0</v>
      </c>
    </row>
    <row r="171" spans="1:23" ht="12.75" customHeight="1" x14ac:dyDescent="0.2">
      <c r="A171" s="39">
        <v>16300</v>
      </c>
      <c r="B171" s="40">
        <v>16400</v>
      </c>
      <c r="C171" s="40">
        <f t="shared" si="24"/>
        <v>274.53400000000005</v>
      </c>
      <c r="D171" s="144">
        <f t="shared" si="25"/>
        <v>16350</v>
      </c>
      <c r="E171" s="144">
        <f t="shared" si="32"/>
        <v>555.90000000000009</v>
      </c>
      <c r="F171" s="149">
        <f t="shared" si="33"/>
        <v>274.53400000000005</v>
      </c>
      <c r="G171" s="150">
        <f t="shared" si="26"/>
        <v>0</v>
      </c>
      <c r="S171" s="135">
        <f t="shared" si="27"/>
        <v>3.4000000000000002E-2</v>
      </c>
      <c r="T171" s="135" t="str">
        <f t="shared" si="28"/>
        <v/>
      </c>
      <c r="U171" s="134">
        <f t="shared" si="29"/>
        <v>-281.36600000000004</v>
      </c>
      <c r="V171" s="41" t="str">
        <f t="shared" si="30"/>
        <v>Lower Brackets</v>
      </c>
      <c r="W171" s="38">
        <f t="shared" si="31"/>
        <v>0</v>
      </c>
    </row>
    <row r="172" spans="1:23" ht="12.75" customHeight="1" x14ac:dyDescent="0.2">
      <c r="A172" s="39">
        <v>16400</v>
      </c>
      <c r="B172" s="40">
        <v>16500</v>
      </c>
      <c r="C172" s="40">
        <f t="shared" si="24"/>
        <v>277.93400000000003</v>
      </c>
      <c r="D172" s="144">
        <f t="shared" si="25"/>
        <v>16450</v>
      </c>
      <c r="E172" s="144">
        <f t="shared" si="32"/>
        <v>559.30000000000007</v>
      </c>
      <c r="F172" s="149">
        <f t="shared" si="33"/>
        <v>277.93400000000003</v>
      </c>
      <c r="G172" s="150">
        <f t="shared" si="26"/>
        <v>0</v>
      </c>
      <c r="S172" s="135">
        <f t="shared" si="27"/>
        <v>3.4000000000000002E-2</v>
      </c>
      <c r="T172" s="135" t="str">
        <f t="shared" si="28"/>
        <v/>
      </c>
      <c r="U172" s="134">
        <f t="shared" si="29"/>
        <v>-281.36600000000004</v>
      </c>
      <c r="V172" s="41" t="str">
        <f t="shared" si="30"/>
        <v>Lower Brackets</v>
      </c>
      <c r="W172" s="38">
        <f t="shared" si="31"/>
        <v>0</v>
      </c>
    </row>
    <row r="173" spans="1:23" ht="12.75" customHeight="1" x14ac:dyDescent="0.2">
      <c r="A173" s="39">
        <v>16500</v>
      </c>
      <c r="B173" s="40">
        <v>16600</v>
      </c>
      <c r="C173" s="40">
        <f t="shared" si="24"/>
        <v>281.334</v>
      </c>
      <c r="D173" s="144">
        <f t="shared" si="25"/>
        <v>16550</v>
      </c>
      <c r="E173" s="144">
        <f t="shared" si="32"/>
        <v>562.70000000000005</v>
      </c>
      <c r="F173" s="149">
        <f t="shared" si="33"/>
        <v>281.334</v>
      </c>
      <c r="G173" s="150">
        <f t="shared" si="26"/>
        <v>0</v>
      </c>
      <c r="S173" s="135">
        <f t="shared" si="27"/>
        <v>3.4000000000000002E-2</v>
      </c>
      <c r="T173" s="135" t="str">
        <f t="shared" si="28"/>
        <v/>
      </c>
      <c r="U173" s="134">
        <f t="shared" si="29"/>
        <v>-281.36600000000004</v>
      </c>
      <c r="V173" s="41" t="str">
        <f t="shared" si="30"/>
        <v>Lower Brackets</v>
      </c>
      <c r="W173" s="38">
        <f t="shared" si="31"/>
        <v>0</v>
      </c>
    </row>
    <row r="174" spans="1:23" ht="12.75" customHeight="1" x14ac:dyDescent="0.2">
      <c r="A174" s="39">
        <v>16600</v>
      </c>
      <c r="B174" s="40">
        <v>16700</v>
      </c>
      <c r="C174" s="40">
        <f t="shared" si="24"/>
        <v>284.73399999999998</v>
      </c>
      <c r="D174" s="144">
        <f t="shared" si="25"/>
        <v>16650</v>
      </c>
      <c r="E174" s="144">
        <f t="shared" si="32"/>
        <v>566.1</v>
      </c>
      <c r="F174" s="149">
        <f t="shared" si="33"/>
        <v>284.73399999999998</v>
      </c>
      <c r="G174" s="150">
        <f t="shared" si="26"/>
        <v>0</v>
      </c>
      <c r="S174" s="135">
        <f t="shared" si="27"/>
        <v>3.4000000000000002E-2</v>
      </c>
      <c r="T174" s="135" t="str">
        <f t="shared" si="28"/>
        <v/>
      </c>
      <c r="U174" s="134">
        <f t="shared" si="29"/>
        <v>-281.36600000000004</v>
      </c>
      <c r="V174" s="41" t="str">
        <f t="shared" si="30"/>
        <v>Lower Brackets</v>
      </c>
      <c r="W174" s="38">
        <f t="shared" si="31"/>
        <v>0</v>
      </c>
    </row>
    <row r="175" spans="1:23" ht="12.75" customHeight="1" x14ac:dyDescent="0.2">
      <c r="A175" s="39">
        <v>16700</v>
      </c>
      <c r="B175" s="40">
        <v>16800</v>
      </c>
      <c r="C175" s="40">
        <f t="shared" si="24"/>
        <v>288.13399999999996</v>
      </c>
      <c r="D175" s="144">
        <f t="shared" si="25"/>
        <v>16750</v>
      </c>
      <c r="E175" s="144">
        <f t="shared" si="32"/>
        <v>569.5</v>
      </c>
      <c r="F175" s="149">
        <f t="shared" si="33"/>
        <v>288.13399999999996</v>
      </c>
      <c r="G175" s="150">
        <f t="shared" si="26"/>
        <v>0</v>
      </c>
      <c r="S175" s="135">
        <f t="shared" si="27"/>
        <v>3.4000000000000002E-2</v>
      </c>
      <c r="T175" s="135" t="str">
        <f t="shared" si="28"/>
        <v/>
      </c>
      <c r="U175" s="134">
        <f t="shared" si="29"/>
        <v>-281.36600000000004</v>
      </c>
      <c r="V175" s="41" t="str">
        <f t="shared" si="30"/>
        <v>Lower Brackets</v>
      </c>
      <c r="W175" s="38">
        <f t="shared" si="31"/>
        <v>0</v>
      </c>
    </row>
    <row r="176" spans="1:23" ht="12.75" customHeight="1" x14ac:dyDescent="0.2">
      <c r="A176" s="39">
        <v>16800</v>
      </c>
      <c r="B176" s="40">
        <v>16900</v>
      </c>
      <c r="C176" s="40">
        <f t="shared" si="24"/>
        <v>291.53400000000005</v>
      </c>
      <c r="D176" s="144">
        <f t="shared" si="25"/>
        <v>16850</v>
      </c>
      <c r="E176" s="144">
        <f t="shared" si="32"/>
        <v>572.90000000000009</v>
      </c>
      <c r="F176" s="149">
        <f t="shared" si="33"/>
        <v>291.53400000000005</v>
      </c>
      <c r="G176" s="150">
        <f t="shared" si="26"/>
        <v>0</v>
      </c>
      <c r="S176" s="135">
        <f t="shared" si="27"/>
        <v>3.4000000000000002E-2</v>
      </c>
      <c r="T176" s="135" t="str">
        <f t="shared" si="28"/>
        <v/>
      </c>
      <c r="U176" s="134">
        <f t="shared" si="29"/>
        <v>-281.36600000000004</v>
      </c>
      <c r="V176" s="41" t="str">
        <f t="shared" si="30"/>
        <v>Lower Brackets</v>
      </c>
      <c r="W176" s="38">
        <f t="shared" si="31"/>
        <v>0</v>
      </c>
    </row>
    <row r="177" spans="1:23" ht="12.75" customHeight="1" x14ac:dyDescent="0.2">
      <c r="A177" s="39">
        <v>16900</v>
      </c>
      <c r="B177" s="40">
        <v>17000</v>
      </c>
      <c r="C177" s="40">
        <f t="shared" si="24"/>
        <v>294.93400000000003</v>
      </c>
      <c r="D177" s="144">
        <f t="shared" si="25"/>
        <v>16950</v>
      </c>
      <c r="E177" s="144">
        <f t="shared" si="32"/>
        <v>576.30000000000007</v>
      </c>
      <c r="F177" s="149">
        <f t="shared" si="33"/>
        <v>294.93400000000003</v>
      </c>
      <c r="G177" s="150">
        <f t="shared" si="26"/>
        <v>0</v>
      </c>
      <c r="S177" s="135">
        <f t="shared" si="27"/>
        <v>3.4000000000000002E-2</v>
      </c>
      <c r="T177" s="135" t="str">
        <f t="shared" si="28"/>
        <v/>
      </c>
      <c r="U177" s="134">
        <f t="shared" si="29"/>
        <v>-281.36600000000004</v>
      </c>
      <c r="V177" s="41" t="str">
        <f t="shared" si="30"/>
        <v>Lower Brackets</v>
      </c>
      <c r="W177" s="38">
        <f t="shared" si="31"/>
        <v>0</v>
      </c>
    </row>
    <row r="178" spans="1:23" ht="12.75" customHeight="1" x14ac:dyDescent="0.2">
      <c r="A178" s="39">
        <v>17000</v>
      </c>
      <c r="B178" s="40">
        <v>17100</v>
      </c>
      <c r="C178" s="40">
        <f t="shared" si="24"/>
        <v>298.334</v>
      </c>
      <c r="D178" s="144">
        <f t="shared" si="25"/>
        <v>17050</v>
      </c>
      <c r="E178" s="144">
        <f t="shared" si="32"/>
        <v>579.70000000000005</v>
      </c>
      <c r="F178" s="149">
        <f t="shared" si="33"/>
        <v>298.334</v>
      </c>
      <c r="G178" s="150">
        <f t="shared" si="26"/>
        <v>0</v>
      </c>
      <c r="S178" s="135">
        <f t="shared" si="27"/>
        <v>3.4000000000000002E-2</v>
      </c>
      <c r="T178" s="135" t="str">
        <f t="shared" si="28"/>
        <v/>
      </c>
      <c r="U178" s="134">
        <f t="shared" si="29"/>
        <v>-281.36600000000004</v>
      </c>
      <c r="V178" s="41" t="str">
        <f t="shared" si="30"/>
        <v>Lower Brackets</v>
      </c>
      <c r="W178" s="38">
        <f t="shared" si="31"/>
        <v>0</v>
      </c>
    </row>
    <row r="179" spans="1:23" ht="12.75" customHeight="1" x14ac:dyDescent="0.2">
      <c r="A179" s="39">
        <v>17100</v>
      </c>
      <c r="B179" s="40">
        <v>17200</v>
      </c>
      <c r="C179" s="40">
        <f t="shared" si="24"/>
        <v>301.73399999999998</v>
      </c>
      <c r="D179" s="144">
        <f t="shared" si="25"/>
        <v>17150</v>
      </c>
      <c r="E179" s="144">
        <f t="shared" si="32"/>
        <v>583.1</v>
      </c>
      <c r="F179" s="149">
        <f t="shared" si="33"/>
        <v>301.73399999999998</v>
      </c>
      <c r="G179" s="150">
        <f t="shared" si="26"/>
        <v>0</v>
      </c>
      <c r="S179" s="135">
        <f t="shared" si="27"/>
        <v>3.4000000000000002E-2</v>
      </c>
      <c r="T179" s="135" t="str">
        <f t="shared" si="28"/>
        <v/>
      </c>
      <c r="U179" s="134">
        <f t="shared" si="29"/>
        <v>-281.36600000000004</v>
      </c>
      <c r="V179" s="41" t="str">
        <f t="shared" si="30"/>
        <v>Lower Brackets</v>
      </c>
      <c r="W179" s="38">
        <f t="shared" si="31"/>
        <v>0</v>
      </c>
    </row>
    <row r="180" spans="1:23" ht="12.75" customHeight="1" x14ac:dyDescent="0.2">
      <c r="A180" s="39">
        <v>17200</v>
      </c>
      <c r="B180" s="40">
        <v>17300</v>
      </c>
      <c r="C180" s="40">
        <f t="shared" si="24"/>
        <v>305.13399999999996</v>
      </c>
      <c r="D180" s="144">
        <f t="shared" si="25"/>
        <v>17250</v>
      </c>
      <c r="E180" s="144">
        <f t="shared" si="32"/>
        <v>586.5</v>
      </c>
      <c r="F180" s="149">
        <f t="shared" si="33"/>
        <v>305.13399999999996</v>
      </c>
      <c r="G180" s="150">
        <f t="shared" si="26"/>
        <v>0</v>
      </c>
      <c r="S180" s="135">
        <f t="shared" si="27"/>
        <v>3.4000000000000002E-2</v>
      </c>
      <c r="T180" s="135" t="str">
        <f t="shared" si="28"/>
        <v/>
      </c>
      <c r="U180" s="134">
        <f t="shared" si="29"/>
        <v>-281.36600000000004</v>
      </c>
      <c r="V180" s="41" t="str">
        <f t="shared" si="30"/>
        <v>Lower Brackets</v>
      </c>
      <c r="W180" s="38">
        <f t="shared" si="31"/>
        <v>0</v>
      </c>
    </row>
    <row r="181" spans="1:23" ht="12.75" customHeight="1" x14ac:dyDescent="0.2">
      <c r="A181" s="39">
        <v>17300</v>
      </c>
      <c r="B181" s="40">
        <v>17400</v>
      </c>
      <c r="C181" s="40">
        <f t="shared" si="24"/>
        <v>308.53400000000005</v>
      </c>
      <c r="D181" s="144">
        <f t="shared" si="25"/>
        <v>17350</v>
      </c>
      <c r="E181" s="144">
        <f t="shared" si="32"/>
        <v>589.90000000000009</v>
      </c>
      <c r="F181" s="149">
        <f t="shared" si="33"/>
        <v>308.53400000000005</v>
      </c>
      <c r="G181" s="150">
        <f t="shared" si="26"/>
        <v>0</v>
      </c>
      <c r="S181" s="135">
        <f t="shared" si="27"/>
        <v>3.4000000000000002E-2</v>
      </c>
      <c r="T181" s="135" t="str">
        <f t="shared" si="28"/>
        <v/>
      </c>
      <c r="U181" s="134">
        <f t="shared" si="29"/>
        <v>-281.36600000000004</v>
      </c>
      <c r="V181" s="41" t="str">
        <f t="shared" si="30"/>
        <v>Lower Brackets</v>
      </c>
      <c r="W181" s="38">
        <f t="shared" si="31"/>
        <v>0</v>
      </c>
    </row>
    <row r="182" spans="1:23" ht="12.75" customHeight="1" x14ac:dyDescent="0.2">
      <c r="A182" s="39">
        <v>17400</v>
      </c>
      <c r="B182" s="40">
        <v>17500</v>
      </c>
      <c r="C182" s="40">
        <f t="shared" si="24"/>
        <v>311.93400000000003</v>
      </c>
      <c r="D182" s="144">
        <f t="shared" si="25"/>
        <v>17450</v>
      </c>
      <c r="E182" s="144">
        <f t="shared" si="32"/>
        <v>593.30000000000007</v>
      </c>
      <c r="F182" s="149">
        <f t="shared" si="33"/>
        <v>311.93400000000003</v>
      </c>
      <c r="G182" s="150">
        <f t="shared" si="26"/>
        <v>0</v>
      </c>
      <c r="S182" s="135">
        <f t="shared" si="27"/>
        <v>3.4000000000000002E-2</v>
      </c>
      <c r="T182" s="135" t="str">
        <f t="shared" si="28"/>
        <v/>
      </c>
      <c r="U182" s="134">
        <f t="shared" si="29"/>
        <v>-281.36600000000004</v>
      </c>
      <c r="V182" s="41" t="str">
        <f t="shared" si="30"/>
        <v>Lower Brackets</v>
      </c>
      <c r="W182" s="38">
        <f t="shared" si="31"/>
        <v>0</v>
      </c>
    </row>
    <row r="183" spans="1:23" ht="12.75" customHeight="1" x14ac:dyDescent="0.2">
      <c r="A183" s="39">
        <v>17500</v>
      </c>
      <c r="B183" s="40">
        <v>17600</v>
      </c>
      <c r="C183" s="40">
        <f t="shared" si="24"/>
        <v>315.334</v>
      </c>
      <c r="D183" s="144">
        <f t="shared" si="25"/>
        <v>17550</v>
      </c>
      <c r="E183" s="144">
        <f t="shared" si="32"/>
        <v>596.70000000000005</v>
      </c>
      <c r="F183" s="149">
        <f t="shared" si="33"/>
        <v>315.334</v>
      </c>
      <c r="G183" s="150">
        <f t="shared" si="26"/>
        <v>0</v>
      </c>
      <c r="S183" s="135">
        <f t="shared" si="27"/>
        <v>3.4000000000000002E-2</v>
      </c>
      <c r="T183" s="135" t="str">
        <f t="shared" si="28"/>
        <v/>
      </c>
      <c r="U183" s="134">
        <f t="shared" si="29"/>
        <v>-281.36600000000004</v>
      </c>
      <c r="V183" s="41" t="str">
        <f t="shared" si="30"/>
        <v>Lower Brackets</v>
      </c>
      <c r="W183" s="38">
        <f t="shared" si="31"/>
        <v>0</v>
      </c>
    </row>
    <row r="184" spans="1:23" ht="12.75" customHeight="1" x14ac:dyDescent="0.2">
      <c r="A184" s="39">
        <v>17600</v>
      </c>
      <c r="B184" s="40">
        <v>17700</v>
      </c>
      <c r="C184" s="40">
        <f t="shared" si="24"/>
        <v>318.73399999999998</v>
      </c>
      <c r="D184" s="144">
        <f t="shared" si="25"/>
        <v>17650</v>
      </c>
      <c r="E184" s="144">
        <f t="shared" si="32"/>
        <v>600.1</v>
      </c>
      <c r="F184" s="149">
        <f t="shared" si="33"/>
        <v>318.73399999999998</v>
      </c>
      <c r="G184" s="150">
        <f t="shared" si="26"/>
        <v>0</v>
      </c>
      <c r="S184" s="135">
        <f t="shared" si="27"/>
        <v>3.4000000000000002E-2</v>
      </c>
      <c r="T184" s="135" t="str">
        <f t="shared" si="28"/>
        <v/>
      </c>
      <c r="U184" s="134">
        <f t="shared" si="29"/>
        <v>-281.36600000000004</v>
      </c>
      <c r="V184" s="41" t="str">
        <f t="shared" si="30"/>
        <v>Lower Brackets</v>
      </c>
      <c r="W184" s="38">
        <f t="shared" si="31"/>
        <v>0</v>
      </c>
    </row>
    <row r="185" spans="1:23" ht="12.75" customHeight="1" x14ac:dyDescent="0.2">
      <c r="A185" s="39">
        <v>17700</v>
      </c>
      <c r="B185" s="40">
        <v>17800</v>
      </c>
      <c r="C185" s="40">
        <f t="shared" si="24"/>
        <v>322.13399999999996</v>
      </c>
      <c r="D185" s="144">
        <f t="shared" si="25"/>
        <v>17750</v>
      </c>
      <c r="E185" s="144">
        <f t="shared" si="32"/>
        <v>603.5</v>
      </c>
      <c r="F185" s="149">
        <f t="shared" si="33"/>
        <v>322.13399999999996</v>
      </c>
      <c r="G185" s="150">
        <f t="shared" si="26"/>
        <v>0</v>
      </c>
      <c r="S185" s="135">
        <f t="shared" si="27"/>
        <v>3.4000000000000002E-2</v>
      </c>
      <c r="T185" s="135" t="str">
        <f t="shared" si="28"/>
        <v/>
      </c>
      <c r="U185" s="134">
        <f t="shared" si="29"/>
        <v>-281.36600000000004</v>
      </c>
      <c r="V185" s="41" t="str">
        <f t="shared" si="30"/>
        <v>Lower Brackets</v>
      </c>
      <c r="W185" s="38">
        <f t="shared" si="31"/>
        <v>0</v>
      </c>
    </row>
    <row r="186" spans="1:23" ht="12.75" customHeight="1" x14ac:dyDescent="0.2">
      <c r="A186" s="39">
        <v>17800</v>
      </c>
      <c r="B186" s="40">
        <v>17900</v>
      </c>
      <c r="C186" s="40">
        <f t="shared" si="24"/>
        <v>325.53400000000005</v>
      </c>
      <c r="D186" s="144">
        <f t="shared" si="25"/>
        <v>17850</v>
      </c>
      <c r="E186" s="144">
        <f t="shared" si="32"/>
        <v>606.90000000000009</v>
      </c>
      <c r="F186" s="149">
        <f t="shared" si="33"/>
        <v>325.53400000000005</v>
      </c>
      <c r="G186" s="150">
        <f t="shared" si="26"/>
        <v>0</v>
      </c>
      <c r="S186" s="135">
        <f t="shared" si="27"/>
        <v>3.4000000000000002E-2</v>
      </c>
      <c r="T186" s="135" t="str">
        <f t="shared" si="28"/>
        <v/>
      </c>
      <c r="U186" s="134">
        <f t="shared" si="29"/>
        <v>-281.36600000000004</v>
      </c>
      <c r="V186" s="41" t="str">
        <f t="shared" si="30"/>
        <v>Lower Brackets</v>
      </c>
      <c r="W186" s="38">
        <f t="shared" si="31"/>
        <v>0</v>
      </c>
    </row>
    <row r="187" spans="1:23" ht="12.75" customHeight="1" x14ac:dyDescent="0.2">
      <c r="A187" s="39">
        <v>17900</v>
      </c>
      <c r="B187" s="40">
        <v>18000</v>
      </c>
      <c r="C187" s="40">
        <f t="shared" si="24"/>
        <v>328.93400000000003</v>
      </c>
      <c r="D187" s="144">
        <f t="shared" si="25"/>
        <v>17950</v>
      </c>
      <c r="E187" s="144">
        <f t="shared" si="32"/>
        <v>610.30000000000007</v>
      </c>
      <c r="F187" s="149">
        <f t="shared" si="33"/>
        <v>328.93400000000003</v>
      </c>
      <c r="G187" s="150">
        <f t="shared" si="26"/>
        <v>0</v>
      </c>
      <c r="S187" s="135">
        <f t="shared" si="27"/>
        <v>3.4000000000000002E-2</v>
      </c>
      <c r="T187" s="135" t="str">
        <f t="shared" si="28"/>
        <v/>
      </c>
      <c r="U187" s="134">
        <f t="shared" si="29"/>
        <v>-281.36600000000004</v>
      </c>
      <c r="V187" s="41" t="str">
        <f t="shared" si="30"/>
        <v>Lower Brackets</v>
      </c>
      <c r="W187" s="38">
        <f t="shared" si="31"/>
        <v>0</v>
      </c>
    </row>
    <row r="188" spans="1:23" ht="12.75" customHeight="1" x14ac:dyDescent="0.2">
      <c r="A188" s="39">
        <v>18000</v>
      </c>
      <c r="B188" s="40">
        <v>18100</v>
      </c>
      <c r="C188" s="40">
        <f t="shared" si="24"/>
        <v>332.334</v>
      </c>
      <c r="D188" s="144">
        <f t="shared" si="25"/>
        <v>18050</v>
      </c>
      <c r="E188" s="144">
        <f t="shared" si="32"/>
        <v>613.70000000000005</v>
      </c>
      <c r="F188" s="149">
        <f t="shared" si="33"/>
        <v>332.334</v>
      </c>
      <c r="G188" s="150">
        <f t="shared" si="26"/>
        <v>0</v>
      </c>
      <c r="S188" s="135">
        <f t="shared" si="27"/>
        <v>3.4000000000000002E-2</v>
      </c>
      <c r="T188" s="135" t="str">
        <f t="shared" si="28"/>
        <v/>
      </c>
      <c r="U188" s="134">
        <f t="shared" si="29"/>
        <v>-281.36600000000004</v>
      </c>
      <c r="V188" s="41" t="str">
        <f t="shared" si="30"/>
        <v>Lower Brackets</v>
      </c>
      <c r="W188" s="38">
        <f t="shared" si="31"/>
        <v>0</v>
      </c>
    </row>
    <row r="189" spans="1:23" ht="12.75" customHeight="1" x14ac:dyDescent="0.2">
      <c r="A189" s="39">
        <v>18100</v>
      </c>
      <c r="B189" s="40">
        <v>18200</v>
      </c>
      <c r="C189" s="40">
        <f t="shared" si="24"/>
        <v>335.73399999999998</v>
      </c>
      <c r="D189" s="144">
        <f t="shared" si="25"/>
        <v>18150</v>
      </c>
      <c r="E189" s="144">
        <f t="shared" si="32"/>
        <v>617.1</v>
      </c>
      <c r="F189" s="149">
        <f t="shared" si="33"/>
        <v>335.73399999999998</v>
      </c>
      <c r="G189" s="150">
        <f t="shared" si="26"/>
        <v>0</v>
      </c>
      <c r="S189" s="135">
        <f t="shared" si="27"/>
        <v>3.4000000000000002E-2</v>
      </c>
      <c r="T189" s="135" t="str">
        <f t="shared" si="28"/>
        <v/>
      </c>
      <c r="U189" s="134">
        <f t="shared" si="29"/>
        <v>-281.36600000000004</v>
      </c>
      <c r="V189" s="41" t="str">
        <f t="shared" si="30"/>
        <v>Lower Brackets</v>
      </c>
      <c r="W189" s="38">
        <f t="shared" si="31"/>
        <v>0</v>
      </c>
    </row>
    <row r="190" spans="1:23" ht="12.75" customHeight="1" x14ac:dyDescent="0.2">
      <c r="A190" s="39">
        <v>18200</v>
      </c>
      <c r="B190" s="40">
        <v>18300</v>
      </c>
      <c r="C190" s="40">
        <f t="shared" si="24"/>
        <v>339.13399999999996</v>
      </c>
      <c r="D190" s="144">
        <f t="shared" si="25"/>
        <v>18250</v>
      </c>
      <c r="E190" s="144">
        <f t="shared" si="32"/>
        <v>620.5</v>
      </c>
      <c r="F190" s="149">
        <f t="shared" si="33"/>
        <v>339.13399999999996</v>
      </c>
      <c r="G190" s="150">
        <f t="shared" si="26"/>
        <v>0</v>
      </c>
      <c r="S190" s="135">
        <f t="shared" si="27"/>
        <v>3.4000000000000002E-2</v>
      </c>
      <c r="T190" s="135" t="str">
        <f t="shared" si="28"/>
        <v/>
      </c>
      <c r="U190" s="134">
        <f t="shared" si="29"/>
        <v>-281.36600000000004</v>
      </c>
      <c r="V190" s="41" t="str">
        <f t="shared" si="30"/>
        <v>Lower Brackets</v>
      </c>
      <c r="W190" s="38">
        <f t="shared" si="31"/>
        <v>0</v>
      </c>
    </row>
    <row r="191" spans="1:23" ht="12.75" customHeight="1" x14ac:dyDescent="0.2">
      <c r="A191" s="39">
        <v>18300</v>
      </c>
      <c r="B191" s="40">
        <v>18400</v>
      </c>
      <c r="C191" s="40">
        <f t="shared" si="24"/>
        <v>342.53400000000005</v>
      </c>
      <c r="D191" s="144">
        <f t="shared" si="25"/>
        <v>18350</v>
      </c>
      <c r="E191" s="144">
        <f t="shared" si="32"/>
        <v>623.90000000000009</v>
      </c>
      <c r="F191" s="149">
        <f t="shared" si="33"/>
        <v>342.53400000000005</v>
      </c>
      <c r="G191" s="150">
        <f t="shared" si="26"/>
        <v>0</v>
      </c>
      <c r="S191" s="135">
        <f t="shared" si="27"/>
        <v>3.4000000000000002E-2</v>
      </c>
      <c r="T191" s="135" t="str">
        <f t="shared" si="28"/>
        <v/>
      </c>
      <c r="U191" s="134">
        <f t="shared" si="29"/>
        <v>-281.36600000000004</v>
      </c>
      <c r="V191" s="41" t="str">
        <f t="shared" si="30"/>
        <v>Lower Brackets</v>
      </c>
      <c r="W191" s="38">
        <f t="shared" si="31"/>
        <v>0</v>
      </c>
    </row>
    <row r="192" spans="1:23" ht="12.75" customHeight="1" x14ac:dyDescent="0.2">
      <c r="A192" s="39">
        <v>18400</v>
      </c>
      <c r="B192" s="40">
        <v>18500</v>
      </c>
      <c r="C192" s="40">
        <f t="shared" si="24"/>
        <v>345.93400000000003</v>
      </c>
      <c r="D192" s="144">
        <f t="shared" si="25"/>
        <v>18450</v>
      </c>
      <c r="E192" s="144">
        <f t="shared" si="32"/>
        <v>627.30000000000007</v>
      </c>
      <c r="F192" s="149">
        <f t="shared" si="33"/>
        <v>345.93400000000003</v>
      </c>
      <c r="G192" s="150">
        <f t="shared" si="26"/>
        <v>0</v>
      </c>
      <c r="S192" s="135">
        <f t="shared" si="27"/>
        <v>3.4000000000000002E-2</v>
      </c>
      <c r="T192" s="135" t="str">
        <f t="shared" si="28"/>
        <v/>
      </c>
      <c r="U192" s="134">
        <f t="shared" si="29"/>
        <v>-281.36600000000004</v>
      </c>
      <c r="V192" s="41" t="str">
        <f t="shared" si="30"/>
        <v>Lower Brackets</v>
      </c>
      <c r="W192" s="38">
        <f t="shared" si="31"/>
        <v>0</v>
      </c>
    </row>
    <row r="193" spans="1:23" ht="12.75" customHeight="1" x14ac:dyDescent="0.2">
      <c r="A193" s="39">
        <v>18500</v>
      </c>
      <c r="B193" s="40">
        <v>18600</v>
      </c>
      <c r="C193" s="40">
        <f t="shared" si="24"/>
        <v>349.334</v>
      </c>
      <c r="D193" s="144">
        <f t="shared" si="25"/>
        <v>18550</v>
      </c>
      <c r="E193" s="144">
        <f t="shared" si="32"/>
        <v>630.70000000000005</v>
      </c>
      <c r="F193" s="149">
        <f t="shared" si="33"/>
        <v>349.334</v>
      </c>
      <c r="G193" s="150">
        <f t="shared" si="26"/>
        <v>0</v>
      </c>
      <c r="S193" s="135">
        <f t="shared" si="27"/>
        <v>3.4000000000000002E-2</v>
      </c>
      <c r="T193" s="135" t="str">
        <f t="shared" si="28"/>
        <v/>
      </c>
      <c r="U193" s="134">
        <f t="shared" si="29"/>
        <v>-281.36600000000004</v>
      </c>
      <c r="V193" s="41" t="str">
        <f t="shared" si="30"/>
        <v>Lower Brackets</v>
      </c>
      <c r="W193" s="38">
        <f t="shared" si="31"/>
        <v>0</v>
      </c>
    </row>
    <row r="194" spans="1:23" ht="12.75" customHeight="1" x14ac:dyDescent="0.2">
      <c r="A194" s="39">
        <v>18600</v>
      </c>
      <c r="B194" s="40">
        <v>18700</v>
      </c>
      <c r="C194" s="40">
        <f t="shared" si="24"/>
        <v>352.73399999999998</v>
      </c>
      <c r="D194" s="144">
        <f t="shared" si="25"/>
        <v>18650</v>
      </c>
      <c r="E194" s="144">
        <f t="shared" si="32"/>
        <v>634.1</v>
      </c>
      <c r="F194" s="149">
        <f t="shared" si="33"/>
        <v>352.73399999999998</v>
      </c>
      <c r="G194" s="150">
        <f t="shared" si="26"/>
        <v>0</v>
      </c>
      <c r="S194" s="135">
        <f t="shared" si="27"/>
        <v>3.4000000000000002E-2</v>
      </c>
      <c r="T194" s="135" t="str">
        <f t="shared" si="28"/>
        <v/>
      </c>
      <c r="U194" s="134">
        <f t="shared" si="29"/>
        <v>-281.36600000000004</v>
      </c>
      <c r="V194" s="41" t="str">
        <f t="shared" si="30"/>
        <v>Lower Brackets</v>
      </c>
      <c r="W194" s="38">
        <f t="shared" si="31"/>
        <v>0</v>
      </c>
    </row>
    <row r="195" spans="1:23" ht="12.75" customHeight="1" x14ac:dyDescent="0.2">
      <c r="A195" s="39">
        <v>18700</v>
      </c>
      <c r="B195" s="40">
        <v>18800</v>
      </c>
      <c r="C195" s="40">
        <f t="shared" si="24"/>
        <v>356.13399999999996</v>
      </c>
      <c r="D195" s="144">
        <f t="shared" si="25"/>
        <v>18750</v>
      </c>
      <c r="E195" s="144">
        <f t="shared" si="32"/>
        <v>637.5</v>
      </c>
      <c r="F195" s="149">
        <f t="shared" si="33"/>
        <v>356.13399999999996</v>
      </c>
      <c r="G195" s="150">
        <f t="shared" si="26"/>
        <v>0</v>
      </c>
      <c r="S195" s="135">
        <f t="shared" si="27"/>
        <v>3.4000000000000002E-2</v>
      </c>
      <c r="T195" s="135" t="str">
        <f t="shared" si="28"/>
        <v/>
      </c>
      <c r="U195" s="134">
        <f t="shared" si="29"/>
        <v>-281.36600000000004</v>
      </c>
      <c r="V195" s="41" t="str">
        <f t="shared" si="30"/>
        <v>Lower Brackets</v>
      </c>
      <c r="W195" s="38">
        <f t="shared" si="31"/>
        <v>0</v>
      </c>
    </row>
    <row r="196" spans="1:23" ht="12.75" customHeight="1" x14ac:dyDescent="0.2">
      <c r="A196" s="39">
        <v>18800</v>
      </c>
      <c r="B196" s="40">
        <v>18900</v>
      </c>
      <c r="C196" s="40">
        <f t="shared" si="24"/>
        <v>359.53400000000005</v>
      </c>
      <c r="D196" s="144">
        <f t="shared" si="25"/>
        <v>18850</v>
      </c>
      <c r="E196" s="144">
        <f t="shared" si="32"/>
        <v>640.90000000000009</v>
      </c>
      <c r="F196" s="149">
        <f t="shared" si="33"/>
        <v>359.53400000000005</v>
      </c>
      <c r="G196" s="150">
        <f t="shared" si="26"/>
        <v>0</v>
      </c>
      <c r="S196" s="135">
        <f t="shared" si="27"/>
        <v>3.4000000000000002E-2</v>
      </c>
      <c r="T196" s="135" t="str">
        <f t="shared" si="28"/>
        <v/>
      </c>
      <c r="U196" s="134">
        <f t="shared" si="29"/>
        <v>-281.36600000000004</v>
      </c>
      <c r="V196" s="41" t="str">
        <f t="shared" si="30"/>
        <v>Lower Brackets</v>
      </c>
      <c r="W196" s="38">
        <f t="shared" si="31"/>
        <v>0</v>
      </c>
    </row>
    <row r="197" spans="1:23" ht="12.75" customHeight="1" x14ac:dyDescent="0.2">
      <c r="A197" s="39">
        <v>18900</v>
      </c>
      <c r="B197" s="40">
        <v>19000</v>
      </c>
      <c r="C197" s="40">
        <f t="shared" si="24"/>
        <v>362.93400000000003</v>
      </c>
      <c r="D197" s="144">
        <f t="shared" si="25"/>
        <v>18950</v>
      </c>
      <c r="E197" s="144">
        <f t="shared" si="32"/>
        <v>644.30000000000007</v>
      </c>
      <c r="F197" s="149">
        <f t="shared" si="33"/>
        <v>362.93400000000003</v>
      </c>
      <c r="G197" s="150">
        <f t="shared" si="26"/>
        <v>0</v>
      </c>
      <c r="S197" s="135">
        <f t="shared" si="27"/>
        <v>3.4000000000000002E-2</v>
      </c>
      <c r="T197" s="135" t="str">
        <f t="shared" si="28"/>
        <v/>
      </c>
      <c r="U197" s="134">
        <f t="shared" si="29"/>
        <v>-281.36600000000004</v>
      </c>
      <c r="V197" s="41" t="str">
        <f t="shared" si="30"/>
        <v>Lower Brackets</v>
      </c>
      <c r="W197" s="38">
        <f t="shared" si="31"/>
        <v>0</v>
      </c>
    </row>
    <row r="198" spans="1:23" ht="12.75" customHeight="1" x14ac:dyDescent="0.2">
      <c r="A198" s="39">
        <v>19000</v>
      </c>
      <c r="B198" s="40">
        <v>19100</v>
      </c>
      <c r="C198" s="40">
        <f t="shared" si="24"/>
        <v>366.334</v>
      </c>
      <c r="D198" s="144">
        <f t="shared" si="25"/>
        <v>19050</v>
      </c>
      <c r="E198" s="144">
        <f t="shared" si="32"/>
        <v>647.70000000000005</v>
      </c>
      <c r="F198" s="149">
        <f t="shared" si="33"/>
        <v>366.334</v>
      </c>
      <c r="G198" s="150">
        <f t="shared" si="26"/>
        <v>0</v>
      </c>
      <c r="S198" s="135">
        <f t="shared" si="27"/>
        <v>3.4000000000000002E-2</v>
      </c>
      <c r="T198" s="135" t="str">
        <f t="shared" si="28"/>
        <v/>
      </c>
      <c r="U198" s="134">
        <f t="shared" si="29"/>
        <v>-281.36600000000004</v>
      </c>
      <c r="V198" s="41" t="str">
        <f t="shared" si="30"/>
        <v>Lower Brackets</v>
      </c>
      <c r="W198" s="38">
        <f t="shared" si="31"/>
        <v>0</v>
      </c>
    </row>
    <row r="199" spans="1:23" ht="12.75" customHeight="1" x14ac:dyDescent="0.2">
      <c r="A199" s="39">
        <v>19100</v>
      </c>
      <c r="B199" s="40">
        <v>19200</v>
      </c>
      <c r="C199" s="40">
        <f t="shared" si="24"/>
        <v>369.73399999999998</v>
      </c>
      <c r="D199" s="144">
        <f t="shared" si="25"/>
        <v>19150</v>
      </c>
      <c r="E199" s="144">
        <f t="shared" si="32"/>
        <v>651.1</v>
      </c>
      <c r="F199" s="149">
        <f t="shared" si="33"/>
        <v>369.73399999999998</v>
      </c>
      <c r="G199" s="150">
        <f t="shared" si="26"/>
        <v>0</v>
      </c>
      <c r="S199" s="135">
        <f t="shared" si="27"/>
        <v>3.4000000000000002E-2</v>
      </c>
      <c r="T199" s="135" t="str">
        <f t="shared" si="28"/>
        <v/>
      </c>
      <c r="U199" s="134">
        <f t="shared" si="29"/>
        <v>-281.36600000000004</v>
      </c>
      <c r="V199" s="41" t="str">
        <f t="shared" si="30"/>
        <v>Lower Brackets</v>
      </c>
      <c r="W199" s="38">
        <f t="shared" si="31"/>
        <v>0</v>
      </c>
    </row>
    <row r="200" spans="1:23" ht="12.75" customHeight="1" x14ac:dyDescent="0.2">
      <c r="A200" s="39">
        <v>19200</v>
      </c>
      <c r="B200" s="40">
        <v>19300</v>
      </c>
      <c r="C200" s="40">
        <f t="shared" ref="C200:C263" si="34">IF(A200&lt;=$J$8,((($A$8:$A$1008+$B$8:$B$1008)/2)*ApplicableTaxRate)+Differential-BracketAdjustment,((($A$8:$A$1008+$B$8:$B$1008)/2)*ApplicableTaxRate)+HighDifferential-BracketAdjustment)</f>
        <v>373.13399999999996</v>
      </c>
      <c r="D200" s="144">
        <f t="shared" ref="D200:D263" si="35">(A200+B200)/2</f>
        <v>19250</v>
      </c>
      <c r="E200" s="144">
        <f t="shared" si="32"/>
        <v>654.5</v>
      </c>
      <c r="F200" s="149">
        <f t="shared" si="33"/>
        <v>373.13399999999996</v>
      </c>
      <c r="G200" s="150">
        <f t="shared" ref="G200:G263" si="36">C200-F200</f>
        <v>0</v>
      </c>
      <c r="S200" s="135">
        <f t="shared" ref="S200:S263" si="37">IF(AND(A200&gt;=$I$4,A200&lt;=$J$4),$K$4,IF(AND(A200&gt;=$I$5,A200&lt;=$J$5),$K$5,IF(AND(A200&gt;=$I$6,A200&lt;=$J$6),$K$6,IF(AND(A200&gt;=$I$7,A200&lt;=$J$7),$K$7,IF(AND(A200&gt;=$I$8,A200&lt;=$J$8),$K$8,IF(A200&gt;$J$8,$K$8))))))</f>
        <v>3.4000000000000002E-2</v>
      </c>
      <c r="T200" s="135" t="str">
        <f t="shared" ref="T200:T263" si="38">IF(A200&gt;$J$8,$K$17,"")</f>
        <v/>
      </c>
      <c r="U200" s="134">
        <f t="shared" ref="U200:U263" si="39">IF(AND(A200&gt;=$I$4,A200&lt;=$J$4),$Q$4,IF(AND(A200&gt;=$I$5,A200&lt;=$J$5),$Q$5,IF(AND(A200&gt;=$I$6,A200&lt;=$J$6),$Q$6,IF(AND(A200&gt;=$I$7,A200&lt;=$J$7),$Q$7,IF(AND(A200&gt;=$I$8,A200&lt;=$J$8),$Q$8,IF(A200&gt;$J$8,$Q$8))))))</f>
        <v>-281.36600000000004</v>
      </c>
      <c r="V200" s="41" t="str">
        <f t="shared" ref="V200:V263" si="40">IF(A200&gt;$J$8,$Q$16,"Lower Brackets")</f>
        <v>Lower Brackets</v>
      </c>
      <c r="W200" s="38">
        <f t="shared" ref="W200:W263" si="41">IFERROR(VLOOKUP(A200,$X$8:$Z$53,3,FALSE),0)</f>
        <v>0</v>
      </c>
    </row>
    <row r="201" spans="1:23" ht="12.75" customHeight="1" x14ac:dyDescent="0.2">
      <c r="A201" s="39">
        <v>19300</v>
      </c>
      <c r="B201" s="40">
        <v>19400</v>
      </c>
      <c r="C201" s="40">
        <f t="shared" si="34"/>
        <v>376.53400000000005</v>
      </c>
      <c r="D201" s="144">
        <f t="shared" si="35"/>
        <v>19350</v>
      </c>
      <c r="E201" s="144">
        <f t="shared" ref="E201:E264" si="42">D201*S201</f>
        <v>657.90000000000009</v>
      </c>
      <c r="F201" s="149">
        <f t="shared" ref="F201:F264" si="43">E201+U201</f>
        <v>376.53400000000005</v>
      </c>
      <c r="G201" s="150">
        <f t="shared" si="36"/>
        <v>0</v>
      </c>
      <c r="S201" s="135">
        <f t="shared" si="37"/>
        <v>3.4000000000000002E-2</v>
      </c>
      <c r="T201" s="135" t="str">
        <f t="shared" si="38"/>
        <v/>
      </c>
      <c r="U201" s="134">
        <f t="shared" si="39"/>
        <v>-281.36600000000004</v>
      </c>
      <c r="V201" s="41" t="str">
        <f t="shared" si="40"/>
        <v>Lower Brackets</v>
      </c>
      <c r="W201" s="38">
        <f t="shared" si="41"/>
        <v>0</v>
      </c>
    </row>
    <row r="202" spans="1:23" ht="12.75" customHeight="1" x14ac:dyDescent="0.2">
      <c r="A202" s="39">
        <v>19400</v>
      </c>
      <c r="B202" s="40">
        <v>19500</v>
      </c>
      <c r="C202" s="40">
        <f t="shared" si="34"/>
        <v>379.93400000000003</v>
      </c>
      <c r="D202" s="144">
        <f t="shared" si="35"/>
        <v>19450</v>
      </c>
      <c r="E202" s="144">
        <f t="shared" si="42"/>
        <v>661.30000000000007</v>
      </c>
      <c r="F202" s="149">
        <f t="shared" si="43"/>
        <v>379.93400000000003</v>
      </c>
      <c r="G202" s="150">
        <f t="shared" si="36"/>
        <v>0</v>
      </c>
      <c r="S202" s="135">
        <f t="shared" si="37"/>
        <v>3.4000000000000002E-2</v>
      </c>
      <c r="T202" s="135" t="str">
        <f t="shared" si="38"/>
        <v/>
      </c>
      <c r="U202" s="134">
        <f t="shared" si="39"/>
        <v>-281.36600000000004</v>
      </c>
      <c r="V202" s="41" t="str">
        <f t="shared" si="40"/>
        <v>Lower Brackets</v>
      </c>
      <c r="W202" s="38">
        <f t="shared" si="41"/>
        <v>0</v>
      </c>
    </row>
    <row r="203" spans="1:23" ht="12.75" customHeight="1" x14ac:dyDescent="0.2">
      <c r="A203" s="39">
        <v>19500</v>
      </c>
      <c r="B203" s="40">
        <v>19600</v>
      </c>
      <c r="C203" s="40">
        <f t="shared" si="34"/>
        <v>383.334</v>
      </c>
      <c r="D203" s="144">
        <f t="shared" si="35"/>
        <v>19550</v>
      </c>
      <c r="E203" s="144">
        <f t="shared" si="42"/>
        <v>664.7</v>
      </c>
      <c r="F203" s="149">
        <f t="shared" si="43"/>
        <v>383.334</v>
      </c>
      <c r="G203" s="150">
        <f t="shared" si="36"/>
        <v>0</v>
      </c>
      <c r="S203" s="135">
        <f t="shared" si="37"/>
        <v>3.4000000000000002E-2</v>
      </c>
      <c r="T203" s="135" t="str">
        <f t="shared" si="38"/>
        <v/>
      </c>
      <c r="U203" s="134">
        <f t="shared" si="39"/>
        <v>-281.36600000000004</v>
      </c>
      <c r="V203" s="41" t="str">
        <f t="shared" si="40"/>
        <v>Lower Brackets</v>
      </c>
      <c r="W203" s="38">
        <f t="shared" si="41"/>
        <v>0</v>
      </c>
    </row>
    <row r="204" spans="1:23" ht="12.75" customHeight="1" x14ac:dyDescent="0.2">
      <c r="A204" s="39">
        <v>19600</v>
      </c>
      <c r="B204" s="40">
        <v>19700</v>
      </c>
      <c r="C204" s="40">
        <f t="shared" si="34"/>
        <v>386.73399999999998</v>
      </c>
      <c r="D204" s="144">
        <f t="shared" si="35"/>
        <v>19650</v>
      </c>
      <c r="E204" s="144">
        <f t="shared" si="42"/>
        <v>668.1</v>
      </c>
      <c r="F204" s="149">
        <f t="shared" si="43"/>
        <v>386.73399999999998</v>
      </c>
      <c r="G204" s="150">
        <f t="shared" si="36"/>
        <v>0</v>
      </c>
      <c r="S204" s="135">
        <f t="shared" si="37"/>
        <v>3.4000000000000002E-2</v>
      </c>
      <c r="T204" s="135" t="str">
        <f t="shared" si="38"/>
        <v/>
      </c>
      <c r="U204" s="134">
        <f t="shared" si="39"/>
        <v>-281.36600000000004</v>
      </c>
      <c r="V204" s="41" t="str">
        <f t="shared" si="40"/>
        <v>Lower Brackets</v>
      </c>
      <c r="W204" s="38">
        <f t="shared" si="41"/>
        <v>0</v>
      </c>
    </row>
    <row r="205" spans="1:23" ht="12.75" customHeight="1" x14ac:dyDescent="0.2">
      <c r="A205" s="39">
        <v>19700</v>
      </c>
      <c r="B205" s="40">
        <v>19800</v>
      </c>
      <c r="C205" s="40">
        <f t="shared" si="34"/>
        <v>390.13399999999996</v>
      </c>
      <c r="D205" s="144">
        <f t="shared" si="35"/>
        <v>19750</v>
      </c>
      <c r="E205" s="144">
        <f t="shared" si="42"/>
        <v>671.5</v>
      </c>
      <c r="F205" s="149">
        <f t="shared" si="43"/>
        <v>390.13399999999996</v>
      </c>
      <c r="G205" s="150">
        <f t="shared" si="36"/>
        <v>0</v>
      </c>
      <c r="S205" s="135">
        <f t="shared" si="37"/>
        <v>3.4000000000000002E-2</v>
      </c>
      <c r="T205" s="135" t="str">
        <f t="shared" si="38"/>
        <v/>
      </c>
      <c r="U205" s="134">
        <f t="shared" si="39"/>
        <v>-281.36600000000004</v>
      </c>
      <c r="V205" s="41" t="str">
        <f t="shared" si="40"/>
        <v>Lower Brackets</v>
      </c>
      <c r="W205" s="38">
        <f t="shared" si="41"/>
        <v>0</v>
      </c>
    </row>
    <row r="206" spans="1:23" ht="12.75" customHeight="1" x14ac:dyDescent="0.2">
      <c r="A206" s="39">
        <v>19800</v>
      </c>
      <c r="B206" s="40">
        <v>19900</v>
      </c>
      <c r="C206" s="40">
        <f t="shared" si="34"/>
        <v>393.53400000000005</v>
      </c>
      <c r="D206" s="144">
        <f t="shared" si="35"/>
        <v>19850</v>
      </c>
      <c r="E206" s="144">
        <f t="shared" si="42"/>
        <v>674.90000000000009</v>
      </c>
      <c r="F206" s="149">
        <f t="shared" si="43"/>
        <v>393.53400000000005</v>
      </c>
      <c r="G206" s="150">
        <f t="shared" si="36"/>
        <v>0</v>
      </c>
      <c r="S206" s="135">
        <f t="shared" si="37"/>
        <v>3.4000000000000002E-2</v>
      </c>
      <c r="T206" s="135" t="str">
        <f t="shared" si="38"/>
        <v/>
      </c>
      <c r="U206" s="134">
        <f t="shared" si="39"/>
        <v>-281.36600000000004</v>
      </c>
      <c r="V206" s="41" t="str">
        <f t="shared" si="40"/>
        <v>Lower Brackets</v>
      </c>
      <c r="W206" s="38">
        <f t="shared" si="41"/>
        <v>0</v>
      </c>
    </row>
    <row r="207" spans="1:23" ht="12.75" customHeight="1" x14ac:dyDescent="0.2">
      <c r="A207" s="39">
        <v>19900</v>
      </c>
      <c r="B207" s="40">
        <v>20000</v>
      </c>
      <c r="C207" s="40">
        <f t="shared" si="34"/>
        <v>396.93400000000003</v>
      </c>
      <c r="D207" s="144">
        <f t="shared" si="35"/>
        <v>19950</v>
      </c>
      <c r="E207" s="144">
        <f t="shared" si="42"/>
        <v>678.30000000000007</v>
      </c>
      <c r="F207" s="149">
        <f t="shared" si="43"/>
        <v>396.93400000000003</v>
      </c>
      <c r="G207" s="150">
        <f t="shared" si="36"/>
        <v>0</v>
      </c>
      <c r="S207" s="135">
        <f t="shared" si="37"/>
        <v>3.4000000000000002E-2</v>
      </c>
      <c r="T207" s="135" t="str">
        <f t="shared" si="38"/>
        <v/>
      </c>
      <c r="U207" s="134">
        <f t="shared" si="39"/>
        <v>-281.36600000000004</v>
      </c>
      <c r="V207" s="41" t="str">
        <f t="shared" si="40"/>
        <v>Lower Brackets</v>
      </c>
      <c r="W207" s="38">
        <f t="shared" si="41"/>
        <v>0</v>
      </c>
    </row>
    <row r="208" spans="1:23" ht="12.75" customHeight="1" x14ac:dyDescent="0.2">
      <c r="A208" s="39">
        <v>20000</v>
      </c>
      <c r="B208" s="40">
        <v>20100</v>
      </c>
      <c r="C208" s="40">
        <f t="shared" si="34"/>
        <v>400.334</v>
      </c>
      <c r="D208" s="144">
        <f t="shared" si="35"/>
        <v>20050</v>
      </c>
      <c r="E208" s="144">
        <f t="shared" si="42"/>
        <v>681.7</v>
      </c>
      <c r="F208" s="149">
        <f t="shared" si="43"/>
        <v>400.334</v>
      </c>
      <c r="G208" s="150">
        <f t="shared" si="36"/>
        <v>0</v>
      </c>
      <c r="S208" s="135">
        <f t="shared" si="37"/>
        <v>3.4000000000000002E-2</v>
      </c>
      <c r="T208" s="135" t="str">
        <f t="shared" si="38"/>
        <v/>
      </c>
      <c r="U208" s="134">
        <f t="shared" si="39"/>
        <v>-281.36600000000004</v>
      </c>
      <c r="V208" s="41" t="str">
        <f t="shared" si="40"/>
        <v>Lower Brackets</v>
      </c>
      <c r="W208" s="38">
        <f t="shared" si="41"/>
        <v>0</v>
      </c>
    </row>
    <row r="209" spans="1:23" ht="12.75" customHeight="1" x14ac:dyDescent="0.2">
      <c r="A209" s="39">
        <v>20100</v>
      </c>
      <c r="B209" s="40">
        <v>20200</v>
      </c>
      <c r="C209" s="40">
        <f t="shared" si="34"/>
        <v>403.73399999999998</v>
      </c>
      <c r="D209" s="144">
        <f t="shared" si="35"/>
        <v>20150</v>
      </c>
      <c r="E209" s="144">
        <f t="shared" si="42"/>
        <v>685.1</v>
      </c>
      <c r="F209" s="149">
        <f t="shared" si="43"/>
        <v>403.73399999999998</v>
      </c>
      <c r="G209" s="150">
        <f t="shared" si="36"/>
        <v>0</v>
      </c>
      <c r="S209" s="135">
        <f t="shared" si="37"/>
        <v>3.4000000000000002E-2</v>
      </c>
      <c r="T209" s="135" t="str">
        <f t="shared" si="38"/>
        <v/>
      </c>
      <c r="U209" s="134">
        <f t="shared" si="39"/>
        <v>-281.36600000000004</v>
      </c>
      <c r="V209" s="41" t="str">
        <f t="shared" si="40"/>
        <v>Lower Brackets</v>
      </c>
      <c r="W209" s="38">
        <f t="shared" si="41"/>
        <v>0</v>
      </c>
    </row>
    <row r="210" spans="1:23" ht="12.75" customHeight="1" x14ac:dyDescent="0.2">
      <c r="A210" s="39">
        <v>20200</v>
      </c>
      <c r="B210" s="40">
        <v>20300</v>
      </c>
      <c r="C210" s="40">
        <f t="shared" si="34"/>
        <v>407.13399999999996</v>
      </c>
      <c r="D210" s="144">
        <f t="shared" si="35"/>
        <v>20250</v>
      </c>
      <c r="E210" s="144">
        <f t="shared" si="42"/>
        <v>688.5</v>
      </c>
      <c r="F210" s="149">
        <f t="shared" si="43"/>
        <v>407.13399999999996</v>
      </c>
      <c r="G210" s="150">
        <f t="shared" si="36"/>
        <v>0</v>
      </c>
      <c r="S210" s="135">
        <f t="shared" si="37"/>
        <v>3.4000000000000002E-2</v>
      </c>
      <c r="T210" s="135" t="str">
        <f t="shared" si="38"/>
        <v/>
      </c>
      <c r="U210" s="134">
        <f t="shared" si="39"/>
        <v>-281.36600000000004</v>
      </c>
      <c r="V210" s="41" t="str">
        <f t="shared" si="40"/>
        <v>Lower Brackets</v>
      </c>
      <c r="W210" s="38">
        <f t="shared" si="41"/>
        <v>0</v>
      </c>
    </row>
    <row r="211" spans="1:23" ht="12.75" customHeight="1" x14ac:dyDescent="0.2">
      <c r="A211" s="39">
        <v>20300</v>
      </c>
      <c r="B211" s="40">
        <v>20400</v>
      </c>
      <c r="C211" s="40">
        <f t="shared" si="34"/>
        <v>410.53400000000005</v>
      </c>
      <c r="D211" s="144">
        <f t="shared" si="35"/>
        <v>20350</v>
      </c>
      <c r="E211" s="144">
        <f t="shared" si="42"/>
        <v>691.90000000000009</v>
      </c>
      <c r="F211" s="149">
        <f t="shared" si="43"/>
        <v>410.53400000000005</v>
      </c>
      <c r="G211" s="150">
        <f t="shared" si="36"/>
        <v>0</v>
      </c>
      <c r="S211" s="135">
        <f t="shared" si="37"/>
        <v>3.4000000000000002E-2</v>
      </c>
      <c r="T211" s="135" t="str">
        <f t="shared" si="38"/>
        <v/>
      </c>
      <c r="U211" s="134">
        <f t="shared" si="39"/>
        <v>-281.36600000000004</v>
      </c>
      <c r="V211" s="41" t="str">
        <f t="shared" si="40"/>
        <v>Lower Brackets</v>
      </c>
      <c r="W211" s="38">
        <f t="shared" si="41"/>
        <v>0</v>
      </c>
    </row>
    <row r="212" spans="1:23" ht="12.75" customHeight="1" x14ac:dyDescent="0.2">
      <c r="A212" s="39">
        <v>20400</v>
      </c>
      <c r="B212" s="40">
        <v>20500</v>
      </c>
      <c r="C212" s="40">
        <f t="shared" si="34"/>
        <v>413.93400000000003</v>
      </c>
      <c r="D212" s="144">
        <f t="shared" si="35"/>
        <v>20450</v>
      </c>
      <c r="E212" s="144">
        <f t="shared" si="42"/>
        <v>695.30000000000007</v>
      </c>
      <c r="F212" s="149">
        <f t="shared" si="43"/>
        <v>413.93400000000003</v>
      </c>
      <c r="G212" s="150">
        <f t="shared" si="36"/>
        <v>0</v>
      </c>
      <c r="S212" s="135">
        <f t="shared" si="37"/>
        <v>3.4000000000000002E-2</v>
      </c>
      <c r="T212" s="135" t="str">
        <f t="shared" si="38"/>
        <v/>
      </c>
      <c r="U212" s="134">
        <f t="shared" si="39"/>
        <v>-281.36600000000004</v>
      </c>
      <c r="V212" s="41" t="str">
        <f t="shared" si="40"/>
        <v>Lower Brackets</v>
      </c>
      <c r="W212" s="38">
        <f t="shared" si="41"/>
        <v>0</v>
      </c>
    </row>
    <row r="213" spans="1:23" ht="12.75" customHeight="1" x14ac:dyDescent="0.2">
      <c r="A213" s="39">
        <v>20500</v>
      </c>
      <c r="B213" s="40">
        <v>20600</v>
      </c>
      <c r="C213" s="40">
        <f t="shared" si="34"/>
        <v>417.334</v>
      </c>
      <c r="D213" s="144">
        <f t="shared" si="35"/>
        <v>20550</v>
      </c>
      <c r="E213" s="144">
        <f t="shared" si="42"/>
        <v>698.7</v>
      </c>
      <c r="F213" s="149">
        <f t="shared" si="43"/>
        <v>417.334</v>
      </c>
      <c r="G213" s="150">
        <f t="shared" si="36"/>
        <v>0</v>
      </c>
      <c r="S213" s="135">
        <f t="shared" si="37"/>
        <v>3.4000000000000002E-2</v>
      </c>
      <c r="T213" s="135" t="str">
        <f t="shared" si="38"/>
        <v/>
      </c>
      <c r="U213" s="134">
        <f t="shared" si="39"/>
        <v>-281.36600000000004</v>
      </c>
      <c r="V213" s="41" t="str">
        <f t="shared" si="40"/>
        <v>Lower Brackets</v>
      </c>
      <c r="W213" s="38">
        <f t="shared" si="41"/>
        <v>0</v>
      </c>
    </row>
    <row r="214" spans="1:23" ht="12.75" customHeight="1" x14ac:dyDescent="0.2">
      <c r="A214" s="39">
        <v>20600</v>
      </c>
      <c r="B214" s="40">
        <v>20700</v>
      </c>
      <c r="C214" s="40">
        <f t="shared" si="34"/>
        <v>420.73399999999998</v>
      </c>
      <c r="D214" s="144">
        <f t="shared" si="35"/>
        <v>20650</v>
      </c>
      <c r="E214" s="144">
        <f t="shared" si="42"/>
        <v>702.1</v>
      </c>
      <c r="F214" s="149">
        <f t="shared" si="43"/>
        <v>420.73399999999998</v>
      </c>
      <c r="G214" s="150">
        <f t="shared" si="36"/>
        <v>0</v>
      </c>
      <c r="S214" s="135">
        <f t="shared" si="37"/>
        <v>3.4000000000000002E-2</v>
      </c>
      <c r="T214" s="135" t="str">
        <f t="shared" si="38"/>
        <v/>
      </c>
      <c r="U214" s="134">
        <f t="shared" si="39"/>
        <v>-281.36600000000004</v>
      </c>
      <c r="V214" s="41" t="str">
        <f t="shared" si="40"/>
        <v>Lower Brackets</v>
      </c>
      <c r="W214" s="38">
        <f t="shared" si="41"/>
        <v>0</v>
      </c>
    </row>
    <row r="215" spans="1:23" ht="12.75" customHeight="1" x14ac:dyDescent="0.2">
      <c r="A215" s="39">
        <v>20700</v>
      </c>
      <c r="B215" s="40">
        <v>20800</v>
      </c>
      <c r="C215" s="40">
        <f t="shared" si="34"/>
        <v>424.13399999999996</v>
      </c>
      <c r="D215" s="144">
        <f t="shared" si="35"/>
        <v>20750</v>
      </c>
      <c r="E215" s="144">
        <f t="shared" si="42"/>
        <v>705.5</v>
      </c>
      <c r="F215" s="149">
        <f t="shared" si="43"/>
        <v>424.13399999999996</v>
      </c>
      <c r="G215" s="150">
        <f t="shared" si="36"/>
        <v>0</v>
      </c>
      <c r="S215" s="135">
        <f t="shared" si="37"/>
        <v>3.4000000000000002E-2</v>
      </c>
      <c r="T215" s="135" t="str">
        <f t="shared" si="38"/>
        <v/>
      </c>
      <c r="U215" s="134">
        <f t="shared" si="39"/>
        <v>-281.36600000000004</v>
      </c>
      <c r="V215" s="41" t="str">
        <f t="shared" si="40"/>
        <v>Lower Brackets</v>
      </c>
      <c r="W215" s="38">
        <f t="shared" si="41"/>
        <v>0</v>
      </c>
    </row>
    <row r="216" spans="1:23" ht="12.75" customHeight="1" x14ac:dyDescent="0.2">
      <c r="A216" s="39">
        <v>20800</v>
      </c>
      <c r="B216" s="40">
        <v>20900</v>
      </c>
      <c r="C216" s="40">
        <f t="shared" si="34"/>
        <v>427.53400000000005</v>
      </c>
      <c r="D216" s="144">
        <f t="shared" si="35"/>
        <v>20850</v>
      </c>
      <c r="E216" s="144">
        <f t="shared" si="42"/>
        <v>708.90000000000009</v>
      </c>
      <c r="F216" s="149">
        <f t="shared" si="43"/>
        <v>427.53400000000005</v>
      </c>
      <c r="G216" s="150">
        <f t="shared" si="36"/>
        <v>0</v>
      </c>
      <c r="S216" s="135">
        <f t="shared" si="37"/>
        <v>3.4000000000000002E-2</v>
      </c>
      <c r="T216" s="135" t="str">
        <f t="shared" si="38"/>
        <v/>
      </c>
      <c r="U216" s="134">
        <f t="shared" si="39"/>
        <v>-281.36600000000004</v>
      </c>
      <c r="V216" s="41" t="str">
        <f t="shared" si="40"/>
        <v>Lower Brackets</v>
      </c>
      <c r="W216" s="38">
        <f t="shared" si="41"/>
        <v>0</v>
      </c>
    </row>
    <row r="217" spans="1:23" ht="12.75" customHeight="1" x14ac:dyDescent="0.2">
      <c r="A217" s="39">
        <v>20900</v>
      </c>
      <c r="B217" s="40">
        <v>21000</v>
      </c>
      <c r="C217" s="40">
        <f t="shared" si="34"/>
        <v>430.93400000000003</v>
      </c>
      <c r="D217" s="144">
        <f t="shared" si="35"/>
        <v>20950</v>
      </c>
      <c r="E217" s="144">
        <f t="shared" si="42"/>
        <v>712.30000000000007</v>
      </c>
      <c r="F217" s="149">
        <f t="shared" si="43"/>
        <v>430.93400000000003</v>
      </c>
      <c r="G217" s="150">
        <f t="shared" si="36"/>
        <v>0</v>
      </c>
      <c r="S217" s="135">
        <f t="shared" si="37"/>
        <v>3.4000000000000002E-2</v>
      </c>
      <c r="T217" s="135" t="str">
        <f t="shared" si="38"/>
        <v/>
      </c>
      <c r="U217" s="134">
        <f t="shared" si="39"/>
        <v>-281.36600000000004</v>
      </c>
      <c r="V217" s="41" t="str">
        <f t="shared" si="40"/>
        <v>Lower Brackets</v>
      </c>
      <c r="W217" s="38">
        <f t="shared" si="41"/>
        <v>0</v>
      </c>
    </row>
    <row r="218" spans="1:23" ht="12.75" customHeight="1" x14ac:dyDescent="0.2">
      <c r="A218" s="39">
        <v>21000</v>
      </c>
      <c r="B218" s="40">
        <v>21100</v>
      </c>
      <c r="C218" s="40">
        <f t="shared" si="34"/>
        <v>434.334</v>
      </c>
      <c r="D218" s="144">
        <f t="shared" si="35"/>
        <v>21050</v>
      </c>
      <c r="E218" s="144">
        <f t="shared" si="42"/>
        <v>715.7</v>
      </c>
      <c r="F218" s="149">
        <f t="shared" si="43"/>
        <v>434.334</v>
      </c>
      <c r="G218" s="150">
        <f t="shared" si="36"/>
        <v>0</v>
      </c>
      <c r="S218" s="135">
        <f t="shared" si="37"/>
        <v>3.4000000000000002E-2</v>
      </c>
      <c r="T218" s="135" t="str">
        <f t="shared" si="38"/>
        <v/>
      </c>
      <c r="U218" s="134">
        <f t="shared" si="39"/>
        <v>-281.36600000000004</v>
      </c>
      <c r="V218" s="41" t="str">
        <f t="shared" si="40"/>
        <v>Lower Brackets</v>
      </c>
      <c r="W218" s="38">
        <f t="shared" si="41"/>
        <v>0</v>
      </c>
    </row>
    <row r="219" spans="1:23" ht="12.75" customHeight="1" x14ac:dyDescent="0.2">
      <c r="A219" s="39">
        <v>21100</v>
      </c>
      <c r="B219" s="40">
        <v>21200</v>
      </c>
      <c r="C219" s="40">
        <f t="shared" si="34"/>
        <v>437.73399999999998</v>
      </c>
      <c r="D219" s="144">
        <f t="shared" si="35"/>
        <v>21150</v>
      </c>
      <c r="E219" s="144">
        <f t="shared" si="42"/>
        <v>719.1</v>
      </c>
      <c r="F219" s="149">
        <f t="shared" si="43"/>
        <v>437.73399999999998</v>
      </c>
      <c r="G219" s="150">
        <f t="shared" si="36"/>
        <v>0</v>
      </c>
      <c r="S219" s="135">
        <f t="shared" si="37"/>
        <v>3.4000000000000002E-2</v>
      </c>
      <c r="T219" s="135" t="str">
        <f t="shared" si="38"/>
        <v/>
      </c>
      <c r="U219" s="134">
        <f t="shared" si="39"/>
        <v>-281.36600000000004</v>
      </c>
      <c r="V219" s="41" t="str">
        <f t="shared" si="40"/>
        <v>Lower Brackets</v>
      </c>
      <c r="W219" s="38">
        <f t="shared" si="41"/>
        <v>0</v>
      </c>
    </row>
    <row r="220" spans="1:23" ht="12.75" customHeight="1" x14ac:dyDescent="0.2">
      <c r="A220" s="39">
        <v>21200</v>
      </c>
      <c r="B220" s="40">
        <v>21300</v>
      </c>
      <c r="C220" s="40">
        <f t="shared" si="34"/>
        <v>441.13399999999996</v>
      </c>
      <c r="D220" s="144">
        <f t="shared" si="35"/>
        <v>21250</v>
      </c>
      <c r="E220" s="144">
        <f t="shared" si="42"/>
        <v>722.5</v>
      </c>
      <c r="F220" s="149">
        <f t="shared" si="43"/>
        <v>441.13399999999996</v>
      </c>
      <c r="G220" s="150">
        <f t="shared" si="36"/>
        <v>0</v>
      </c>
      <c r="S220" s="135">
        <f t="shared" si="37"/>
        <v>3.4000000000000002E-2</v>
      </c>
      <c r="T220" s="135" t="str">
        <f t="shared" si="38"/>
        <v/>
      </c>
      <c r="U220" s="134">
        <f t="shared" si="39"/>
        <v>-281.36600000000004</v>
      </c>
      <c r="V220" s="41" t="str">
        <f t="shared" si="40"/>
        <v>Lower Brackets</v>
      </c>
      <c r="W220" s="38">
        <f t="shared" si="41"/>
        <v>0</v>
      </c>
    </row>
    <row r="221" spans="1:23" ht="12.75" customHeight="1" x14ac:dyDescent="0.2">
      <c r="A221" s="39">
        <v>21300</v>
      </c>
      <c r="B221" s="40">
        <v>21400</v>
      </c>
      <c r="C221" s="40">
        <f t="shared" si="34"/>
        <v>444.53400000000005</v>
      </c>
      <c r="D221" s="144">
        <f t="shared" si="35"/>
        <v>21350</v>
      </c>
      <c r="E221" s="144">
        <f t="shared" si="42"/>
        <v>725.90000000000009</v>
      </c>
      <c r="F221" s="149">
        <f t="shared" si="43"/>
        <v>444.53400000000005</v>
      </c>
      <c r="G221" s="150">
        <f t="shared" si="36"/>
        <v>0</v>
      </c>
      <c r="S221" s="135">
        <f t="shared" si="37"/>
        <v>3.4000000000000002E-2</v>
      </c>
      <c r="T221" s="135" t="str">
        <f t="shared" si="38"/>
        <v/>
      </c>
      <c r="U221" s="134">
        <f t="shared" si="39"/>
        <v>-281.36600000000004</v>
      </c>
      <c r="V221" s="41" t="str">
        <f t="shared" si="40"/>
        <v>Lower Brackets</v>
      </c>
      <c r="W221" s="38">
        <f t="shared" si="41"/>
        <v>0</v>
      </c>
    </row>
    <row r="222" spans="1:23" ht="12.75" customHeight="1" x14ac:dyDescent="0.2">
      <c r="A222" s="39">
        <v>21400</v>
      </c>
      <c r="B222" s="40">
        <v>21500</v>
      </c>
      <c r="C222" s="40">
        <f t="shared" si="34"/>
        <v>447.93400000000003</v>
      </c>
      <c r="D222" s="144">
        <f t="shared" si="35"/>
        <v>21450</v>
      </c>
      <c r="E222" s="144">
        <f t="shared" si="42"/>
        <v>729.30000000000007</v>
      </c>
      <c r="F222" s="149">
        <f t="shared" si="43"/>
        <v>447.93400000000003</v>
      </c>
      <c r="G222" s="150">
        <f t="shared" si="36"/>
        <v>0</v>
      </c>
      <c r="S222" s="135">
        <f t="shared" si="37"/>
        <v>3.4000000000000002E-2</v>
      </c>
      <c r="T222" s="135" t="str">
        <f t="shared" si="38"/>
        <v/>
      </c>
      <c r="U222" s="134">
        <f t="shared" si="39"/>
        <v>-281.36600000000004</v>
      </c>
      <c r="V222" s="41" t="str">
        <f t="shared" si="40"/>
        <v>Lower Brackets</v>
      </c>
      <c r="W222" s="38">
        <f t="shared" si="41"/>
        <v>0</v>
      </c>
    </row>
    <row r="223" spans="1:23" ht="12.75" customHeight="1" x14ac:dyDescent="0.2">
      <c r="A223" s="39">
        <v>21500</v>
      </c>
      <c r="B223" s="40">
        <v>21600</v>
      </c>
      <c r="C223" s="40">
        <f t="shared" si="34"/>
        <v>451.334</v>
      </c>
      <c r="D223" s="144">
        <f t="shared" si="35"/>
        <v>21550</v>
      </c>
      <c r="E223" s="144">
        <f t="shared" si="42"/>
        <v>732.7</v>
      </c>
      <c r="F223" s="149">
        <f t="shared" si="43"/>
        <v>451.334</v>
      </c>
      <c r="G223" s="150">
        <f t="shared" si="36"/>
        <v>0</v>
      </c>
      <c r="S223" s="135">
        <f t="shared" si="37"/>
        <v>3.4000000000000002E-2</v>
      </c>
      <c r="T223" s="135" t="str">
        <f t="shared" si="38"/>
        <v/>
      </c>
      <c r="U223" s="134">
        <f t="shared" si="39"/>
        <v>-281.36600000000004</v>
      </c>
      <c r="V223" s="41" t="str">
        <f t="shared" si="40"/>
        <v>Lower Brackets</v>
      </c>
      <c r="W223" s="38">
        <f t="shared" si="41"/>
        <v>0</v>
      </c>
    </row>
    <row r="224" spans="1:23" ht="12.75" customHeight="1" x14ac:dyDescent="0.2">
      <c r="A224" s="39">
        <v>21600</v>
      </c>
      <c r="B224" s="40">
        <v>21700</v>
      </c>
      <c r="C224" s="40">
        <f t="shared" si="34"/>
        <v>454.73399999999998</v>
      </c>
      <c r="D224" s="144">
        <f t="shared" si="35"/>
        <v>21650</v>
      </c>
      <c r="E224" s="144">
        <f t="shared" si="42"/>
        <v>736.1</v>
      </c>
      <c r="F224" s="149">
        <f t="shared" si="43"/>
        <v>454.73399999999998</v>
      </c>
      <c r="G224" s="150">
        <f t="shared" si="36"/>
        <v>0</v>
      </c>
      <c r="S224" s="135">
        <f t="shared" si="37"/>
        <v>3.4000000000000002E-2</v>
      </c>
      <c r="T224" s="135" t="str">
        <f t="shared" si="38"/>
        <v/>
      </c>
      <c r="U224" s="134">
        <f t="shared" si="39"/>
        <v>-281.36600000000004</v>
      </c>
      <c r="V224" s="41" t="str">
        <f t="shared" si="40"/>
        <v>Lower Brackets</v>
      </c>
      <c r="W224" s="38">
        <f t="shared" si="41"/>
        <v>0</v>
      </c>
    </row>
    <row r="225" spans="1:23" ht="12.75" customHeight="1" x14ac:dyDescent="0.2">
      <c r="A225" s="39">
        <v>21700</v>
      </c>
      <c r="B225" s="40">
        <v>21800</v>
      </c>
      <c r="C225" s="40">
        <f t="shared" si="34"/>
        <v>458.13399999999996</v>
      </c>
      <c r="D225" s="144">
        <f t="shared" si="35"/>
        <v>21750</v>
      </c>
      <c r="E225" s="144">
        <f t="shared" si="42"/>
        <v>739.5</v>
      </c>
      <c r="F225" s="149">
        <f t="shared" si="43"/>
        <v>458.13399999999996</v>
      </c>
      <c r="G225" s="150">
        <f t="shared" si="36"/>
        <v>0</v>
      </c>
      <c r="S225" s="135">
        <f t="shared" si="37"/>
        <v>3.4000000000000002E-2</v>
      </c>
      <c r="T225" s="135" t="str">
        <f t="shared" si="38"/>
        <v/>
      </c>
      <c r="U225" s="134">
        <f t="shared" si="39"/>
        <v>-281.36600000000004</v>
      </c>
      <c r="V225" s="41" t="str">
        <f t="shared" si="40"/>
        <v>Lower Brackets</v>
      </c>
      <c r="W225" s="38">
        <f t="shared" si="41"/>
        <v>0</v>
      </c>
    </row>
    <row r="226" spans="1:23" ht="12.75" customHeight="1" x14ac:dyDescent="0.2">
      <c r="A226" s="39">
        <v>21800</v>
      </c>
      <c r="B226" s="40">
        <v>21900</v>
      </c>
      <c r="C226" s="40">
        <f t="shared" si="34"/>
        <v>461.53400000000005</v>
      </c>
      <c r="D226" s="144">
        <f t="shared" si="35"/>
        <v>21850</v>
      </c>
      <c r="E226" s="144">
        <f t="shared" si="42"/>
        <v>742.90000000000009</v>
      </c>
      <c r="F226" s="149">
        <f t="shared" si="43"/>
        <v>461.53400000000005</v>
      </c>
      <c r="G226" s="150">
        <f t="shared" si="36"/>
        <v>0</v>
      </c>
      <c r="S226" s="135">
        <f t="shared" si="37"/>
        <v>3.4000000000000002E-2</v>
      </c>
      <c r="T226" s="135" t="str">
        <f t="shared" si="38"/>
        <v/>
      </c>
      <c r="U226" s="134">
        <f t="shared" si="39"/>
        <v>-281.36600000000004</v>
      </c>
      <c r="V226" s="41" t="str">
        <f t="shared" si="40"/>
        <v>Lower Brackets</v>
      </c>
      <c r="W226" s="38">
        <f t="shared" si="41"/>
        <v>0</v>
      </c>
    </row>
    <row r="227" spans="1:23" ht="12.75" customHeight="1" x14ac:dyDescent="0.2">
      <c r="A227" s="39">
        <v>21900</v>
      </c>
      <c r="B227" s="40">
        <v>22000</v>
      </c>
      <c r="C227" s="40">
        <f t="shared" si="34"/>
        <v>464.93400000000003</v>
      </c>
      <c r="D227" s="144">
        <f t="shared" si="35"/>
        <v>21950</v>
      </c>
      <c r="E227" s="144">
        <f t="shared" si="42"/>
        <v>746.30000000000007</v>
      </c>
      <c r="F227" s="149">
        <f t="shared" si="43"/>
        <v>464.93400000000003</v>
      </c>
      <c r="G227" s="150">
        <f t="shared" si="36"/>
        <v>0</v>
      </c>
      <c r="S227" s="135">
        <f t="shared" si="37"/>
        <v>3.4000000000000002E-2</v>
      </c>
      <c r="T227" s="135" t="str">
        <f t="shared" si="38"/>
        <v/>
      </c>
      <c r="U227" s="134">
        <f t="shared" si="39"/>
        <v>-281.36600000000004</v>
      </c>
      <c r="V227" s="41" t="str">
        <f t="shared" si="40"/>
        <v>Lower Brackets</v>
      </c>
      <c r="W227" s="38">
        <f t="shared" si="41"/>
        <v>0</v>
      </c>
    </row>
    <row r="228" spans="1:23" ht="12.75" customHeight="1" x14ac:dyDescent="0.2">
      <c r="A228" s="39">
        <v>22000</v>
      </c>
      <c r="B228" s="40">
        <v>22100</v>
      </c>
      <c r="C228" s="40">
        <f t="shared" si="34"/>
        <v>468.334</v>
      </c>
      <c r="D228" s="144">
        <f t="shared" si="35"/>
        <v>22050</v>
      </c>
      <c r="E228" s="144">
        <f t="shared" si="42"/>
        <v>749.7</v>
      </c>
      <c r="F228" s="149">
        <f t="shared" si="43"/>
        <v>468.334</v>
      </c>
      <c r="G228" s="150">
        <f t="shared" si="36"/>
        <v>0</v>
      </c>
      <c r="S228" s="135">
        <f t="shared" si="37"/>
        <v>3.4000000000000002E-2</v>
      </c>
      <c r="T228" s="135" t="str">
        <f t="shared" si="38"/>
        <v/>
      </c>
      <c r="U228" s="134">
        <f t="shared" si="39"/>
        <v>-281.36600000000004</v>
      </c>
      <c r="V228" s="41" t="str">
        <f t="shared" si="40"/>
        <v>Lower Brackets</v>
      </c>
      <c r="W228" s="38">
        <f t="shared" si="41"/>
        <v>0</v>
      </c>
    </row>
    <row r="229" spans="1:23" ht="12.75" customHeight="1" x14ac:dyDescent="0.2">
      <c r="A229" s="39">
        <v>22100</v>
      </c>
      <c r="B229" s="40">
        <v>22200</v>
      </c>
      <c r="C229" s="40">
        <f t="shared" si="34"/>
        <v>471.73399999999998</v>
      </c>
      <c r="D229" s="144">
        <f t="shared" si="35"/>
        <v>22150</v>
      </c>
      <c r="E229" s="144">
        <f t="shared" si="42"/>
        <v>753.1</v>
      </c>
      <c r="F229" s="149">
        <f t="shared" si="43"/>
        <v>471.73399999999998</v>
      </c>
      <c r="G229" s="150">
        <f t="shared" si="36"/>
        <v>0</v>
      </c>
      <c r="S229" s="135">
        <f t="shared" si="37"/>
        <v>3.4000000000000002E-2</v>
      </c>
      <c r="T229" s="135" t="str">
        <f t="shared" si="38"/>
        <v/>
      </c>
      <c r="U229" s="134">
        <f t="shared" si="39"/>
        <v>-281.36600000000004</v>
      </c>
      <c r="V229" s="41" t="str">
        <f t="shared" si="40"/>
        <v>Lower Brackets</v>
      </c>
      <c r="W229" s="38">
        <f t="shared" si="41"/>
        <v>0</v>
      </c>
    </row>
    <row r="230" spans="1:23" ht="12.75" customHeight="1" x14ac:dyDescent="0.2">
      <c r="A230" s="39">
        <v>22200</v>
      </c>
      <c r="B230" s="40">
        <v>22300</v>
      </c>
      <c r="C230" s="40">
        <f t="shared" si="34"/>
        <v>475.13399999999996</v>
      </c>
      <c r="D230" s="144">
        <f t="shared" si="35"/>
        <v>22250</v>
      </c>
      <c r="E230" s="144">
        <f t="shared" si="42"/>
        <v>756.5</v>
      </c>
      <c r="F230" s="149">
        <f t="shared" si="43"/>
        <v>475.13399999999996</v>
      </c>
      <c r="G230" s="150">
        <f t="shared" si="36"/>
        <v>0</v>
      </c>
      <c r="S230" s="135">
        <f t="shared" si="37"/>
        <v>3.4000000000000002E-2</v>
      </c>
      <c r="T230" s="135" t="str">
        <f t="shared" si="38"/>
        <v/>
      </c>
      <c r="U230" s="134">
        <f t="shared" si="39"/>
        <v>-281.36600000000004</v>
      </c>
      <c r="V230" s="41" t="str">
        <f t="shared" si="40"/>
        <v>Lower Brackets</v>
      </c>
      <c r="W230" s="38">
        <f t="shared" si="41"/>
        <v>0</v>
      </c>
    </row>
    <row r="231" spans="1:23" ht="12.75" customHeight="1" x14ac:dyDescent="0.2">
      <c r="A231" s="39">
        <v>22300</v>
      </c>
      <c r="B231" s="40">
        <v>22400</v>
      </c>
      <c r="C231" s="40">
        <f t="shared" si="34"/>
        <v>478.53400000000005</v>
      </c>
      <c r="D231" s="144">
        <f t="shared" si="35"/>
        <v>22350</v>
      </c>
      <c r="E231" s="144">
        <f t="shared" si="42"/>
        <v>759.90000000000009</v>
      </c>
      <c r="F231" s="149">
        <f t="shared" si="43"/>
        <v>478.53400000000005</v>
      </c>
      <c r="G231" s="150">
        <f t="shared" si="36"/>
        <v>0</v>
      </c>
      <c r="S231" s="135">
        <f t="shared" si="37"/>
        <v>3.4000000000000002E-2</v>
      </c>
      <c r="T231" s="135" t="str">
        <f t="shared" si="38"/>
        <v/>
      </c>
      <c r="U231" s="134">
        <f t="shared" si="39"/>
        <v>-281.36600000000004</v>
      </c>
      <c r="V231" s="41" t="str">
        <f t="shared" si="40"/>
        <v>Lower Brackets</v>
      </c>
      <c r="W231" s="38">
        <f t="shared" si="41"/>
        <v>0</v>
      </c>
    </row>
    <row r="232" spans="1:23" ht="12.75" customHeight="1" x14ac:dyDescent="0.2">
      <c r="A232" s="39">
        <v>22400</v>
      </c>
      <c r="B232" s="40">
        <v>22500</v>
      </c>
      <c r="C232" s="40">
        <f t="shared" si="34"/>
        <v>481.93400000000003</v>
      </c>
      <c r="D232" s="144">
        <f t="shared" si="35"/>
        <v>22450</v>
      </c>
      <c r="E232" s="144">
        <f t="shared" si="42"/>
        <v>763.30000000000007</v>
      </c>
      <c r="F232" s="149">
        <f t="shared" si="43"/>
        <v>481.93400000000003</v>
      </c>
      <c r="G232" s="150">
        <f t="shared" si="36"/>
        <v>0</v>
      </c>
      <c r="S232" s="135">
        <f t="shared" si="37"/>
        <v>3.4000000000000002E-2</v>
      </c>
      <c r="T232" s="135" t="str">
        <f t="shared" si="38"/>
        <v/>
      </c>
      <c r="U232" s="134">
        <f t="shared" si="39"/>
        <v>-281.36600000000004</v>
      </c>
      <c r="V232" s="41" t="str">
        <f t="shared" si="40"/>
        <v>Lower Brackets</v>
      </c>
      <c r="W232" s="38">
        <f t="shared" si="41"/>
        <v>0</v>
      </c>
    </row>
    <row r="233" spans="1:23" ht="12.75" customHeight="1" x14ac:dyDescent="0.2">
      <c r="A233" s="39">
        <v>22500</v>
      </c>
      <c r="B233" s="40">
        <v>22600</v>
      </c>
      <c r="C233" s="40">
        <f t="shared" si="34"/>
        <v>485.334</v>
      </c>
      <c r="D233" s="144">
        <f t="shared" si="35"/>
        <v>22550</v>
      </c>
      <c r="E233" s="144">
        <f t="shared" si="42"/>
        <v>766.7</v>
      </c>
      <c r="F233" s="149">
        <f t="shared" si="43"/>
        <v>485.334</v>
      </c>
      <c r="G233" s="150">
        <f t="shared" si="36"/>
        <v>0</v>
      </c>
      <c r="S233" s="135">
        <f t="shared" si="37"/>
        <v>3.4000000000000002E-2</v>
      </c>
      <c r="T233" s="135" t="str">
        <f t="shared" si="38"/>
        <v/>
      </c>
      <c r="U233" s="134">
        <f t="shared" si="39"/>
        <v>-281.36600000000004</v>
      </c>
      <c r="V233" s="41" t="str">
        <f t="shared" si="40"/>
        <v>Lower Brackets</v>
      </c>
      <c r="W233" s="38">
        <f t="shared" si="41"/>
        <v>0</v>
      </c>
    </row>
    <row r="234" spans="1:23" ht="12.75" customHeight="1" x14ac:dyDescent="0.2">
      <c r="A234" s="39">
        <v>22600</v>
      </c>
      <c r="B234" s="40">
        <v>22700</v>
      </c>
      <c r="C234" s="40">
        <f t="shared" si="34"/>
        <v>488.73399999999998</v>
      </c>
      <c r="D234" s="144">
        <f t="shared" si="35"/>
        <v>22650</v>
      </c>
      <c r="E234" s="144">
        <f t="shared" si="42"/>
        <v>770.1</v>
      </c>
      <c r="F234" s="149">
        <f t="shared" si="43"/>
        <v>488.73399999999998</v>
      </c>
      <c r="G234" s="150">
        <f t="shared" si="36"/>
        <v>0</v>
      </c>
      <c r="S234" s="135">
        <f t="shared" si="37"/>
        <v>3.4000000000000002E-2</v>
      </c>
      <c r="T234" s="135" t="str">
        <f t="shared" si="38"/>
        <v/>
      </c>
      <c r="U234" s="134">
        <f t="shared" si="39"/>
        <v>-281.36600000000004</v>
      </c>
      <c r="V234" s="41" t="str">
        <f t="shared" si="40"/>
        <v>Lower Brackets</v>
      </c>
      <c r="W234" s="38">
        <f t="shared" si="41"/>
        <v>0</v>
      </c>
    </row>
    <row r="235" spans="1:23" ht="12.75" customHeight="1" x14ac:dyDescent="0.2">
      <c r="A235" s="39">
        <v>22700</v>
      </c>
      <c r="B235" s="40">
        <v>22800</v>
      </c>
      <c r="C235" s="40">
        <f t="shared" si="34"/>
        <v>492.13399999999996</v>
      </c>
      <c r="D235" s="144">
        <f t="shared" si="35"/>
        <v>22750</v>
      </c>
      <c r="E235" s="144">
        <f t="shared" si="42"/>
        <v>773.5</v>
      </c>
      <c r="F235" s="149">
        <f t="shared" si="43"/>
        <v>492.13399999999996</v>
      </c>
      <c r="G235" s="150">
        <f t="shared" si="36"/>
        <v>0</v>
      </c>
      <c r="S235" s="135">
        <f t="shared" si="37"/>
        <v>3.4000000000000002E-2</v>
      </c>
      <c r="T235" s="135" t="str">
        <f t="shared" si="38"/>
        <v/>
      </c>
      <c r="U235" s="134">
        <f t="shared" si="39"/>
        <v>-281.36600000000004</v>
      </c>
      <c r="V235" s="41" t="str">
        <f t="shared" si="40"/>
        <v>Lower Brackets</v>
      </c>
      <c r="W235" s="38">
        <f t="shared" si="41"/>
        <v>0</v>
      </c>
    </row>
    <row r="236" spans="1:23" ht="12.75" customHeight="1" x14ac:dyDescent="0.2">
      <c r="A236" s="39">
        <v>22800</v>
      </c>
      <c r="B236" s="40">
        <v>22900</v>
      </c>
      <c r="C236" s="40">
        <f t="shared" si="34"/>
        <v>495.53400000000005</v>
      </c>
      <c r="D236" s="144">
        <f t="shared" si="35"/>
        <v>22850</v>
      </c>
      <c r="E236" s="144">
        <f t="shared" si="42"/>
        <v>776.90000000000009</v>
      </c>
      <c r="F236" s="149">
        <f t="shared" si="43"/>
        <v>495.53400000000005</v>
      </c>
      <c r="G236" s="150">
        <f t="shared" si="36"/>
        <v>0</v>
      </c>
      <c r="S236" s="135">
        <f t="shared" si="37"/>
        <v>3.4000000000000002E-2</v>
      </c>
      <c r="T236" s="135" t="str">
        <f t="shared" si="38"/>
        <v/>
      </c>
      <c r="U236" s="134">
        <f t="shared" si="39"/>
        <v>-281.36600000000004</v>
      </c>
      <c r="V236" s="41" t="str">
        <f t="shared" si="40"/>
        <v>Lower Brackets</v>
      </c>
      <c r="W236" s="38">
        <f t="shared" si="41"/>
        <v>0</v>
      </c>
    </row>
    <row r="237" spans="1:23" ht="12.75" customHeight="1" x14ac:dyDescent="0.2">
      <c r="A237" s="39">
        <v>22900</v>
      </c>
      <c r="B237" s="40">
        <v>23000</v>
      </c>
      <c r="C237" s="40">
        <f t="shared" si="34"/>
        <v>498.93400000000003</v>
      </c>
      <c r="D237" s="144">
        <f t="shared" si="35"/>
        <v>22950</v>
      </c>
      <c r="E237" s="144">
        <f t="shared" si="42"/>
        <v>780.30000000000007</v>
      </c>
      <c r="F237" s="149">
        <f t="shared" si="43"/>
        <v>498.93400000000003</v>
      </c>
      <c r="G237" s="150">
        <f t="shared" si="36"/>
        <v>0</v>
      </c>
      <c r="S237" s="135">
        <f t="shared" si="37"/>
        <v>3.4000000000000002E-2</v>
      </c>
      <c r="T237" s="135" t="str">
        <f t="shared" si="38"/>
        <v/>
      </c>
      <c r="U237" s="134">
        <f t="shared" si="39"/>
        <v>-281.36600000000004</v>
      </c>
      <c r="V237" s="41" t="str">
        <f t="shared" si="40"/>
        <v>Lower Brackets</v>
      </c>
      <c r="W237" s="38">
        <f t="shared" si="41"/>
        <v>0</v>
      </c>
    </row>
    <row r="238" spans="1:23" ht="12.75" customHeight="1" x14ac:dyDescent="0.2">
      <c r="A238" s="39">
        <v>23000</v>
      </c>
      <c r="B238" s="40">
        <v>23100</v>
      </c>
      <c r="C238" s="40">
        <f t="shared" si="34"/>
        <v>502.334</v>
      </c>
      <c r="D238" s="144">
        <f t="shared" si="35"/>
        <v>23050</v>
      </c>
      <c r="E238" s="144">
        <f t="shared" si="42"/>
        <v>783.7</v>
      </c>
      <c r="F238" s="149">
        <f t="shared" si="43"/>
        <v>502.334</v>
      </c>
      <c r="G238" s="150">
        <f t="shared" si="36"/>
        <v>0</v>
      </c>
      <c r="S238" s="135">
        <f t="shared" si="37"/>
        <v>3.4000000000000002E-2</v>
      </c>
      <c r="T238" s="135" t="str">
        <f t="shared" si="38"/>
        <v/>
      </c>
      <c r="U238" s="134">
        <f t="shared" si="39"/>
        <v>-281.36600000000004</v>
      </c>
      <c r="V238" s="41" t="str">
        <f t="shared" si="40"/>
        <v>Lower Brackets</v>
      </c>
      <c r="W238" s="38">
        <f t="shared" si="41"/>
        <v>0</v>
      </c>
    </row>
    <row r="239" spans="1:23" ht="12.75" customHeight="1" x14ac:dyDescent="0.2">
      <c r="A239" s="39">
        <v>23100</v>
      </c>
      <c r="B239" s="40">
        <v>23200</v>
      </c>
      <c r="C239" s="40">
        <f t="shared" si="34"/>
        <v>505.73399999999998</v>
      </c>
      <c r="D239" s="144">
        <f t="shared" si="35"/>
        <v>23150</v>
      </c>
      <c r="E239" s="144">
        <f t="shared" si="42"/>
        <v>787.1</v>
      </c>
      <c r="F239" s="149">
        <f t="shared" si="43"/>
        <v>505.73399999999998</v>
      </c>
      <c r="G239" s="150">
        <f t="shared" si="36"/>
        <v>0</v>
      </c>
      <c r="S239" s="135">
        <f t="shared" si="37"/>
        <v>3.4000000000000002E-2</v>
      </c>
      <c r="T239" s="135" t="str">
        <f t="shared" si="38"/>
        <v/>
      </c>
      <c r="U239" s="134">
        <f t="shared" si="39"/>
        <v>-281.36600000000004</v>
      </c>
      <c r="V239" s="41" t="str">
        <f t="shared" si="40"/>
        <v>Lower Brackets</v>
      </c>
      <c r="W239" s="38">
        <f t="shared" si="41"/>
        <v>0</v>
      </c>
    </row>
    <row r="240" spans="1:23" ht="12.75" customHeight="1" x14ac:dyDescent="0.2">
      <c r="A240" s="39">
        <v>23200</v>
      </c>
      <c r="B240" s="40">
        <v>23300</v>
      </c>
      <c r="C240" s="40">
        <f t="shared" si="34"/>
        <v>509.13399999999996</v>
      </c>
      <c r="D240" s="144">
        <f t="shared" si="35"/>
        <v>23250</v>
      </c>
      <c r="E240" s="144">
        <f t="shared" si="42"/>
        <v>790.5</v>
      </c>
      <c r="F240" s="149">
        <f t="shared" si="43"/>
        <v>509.13399999999996</v>
      </c>
      <c r="G240" s="150">
        <f t="shared" si="36"/>
        <v>0</v>
      </c>
      <c r="S240" s="135">
        <f t="shared" si="37"/>
        <v>3.4000000000000002E-2</v>
      </c>
      <c r="T240" s="135" t="str">
        <f t="shared" si="38"/>
        <v/>
      </c>
      <c r="U240" s="134">
        <f t="shared" si="39"/>
        <v>-281.36600000000004</v>
      </c>
      <c r="V240" s="41" t="str">
        <f t="shared" si="40"/>
        <v>Lower Brackets</v>
      </c>
      <c r="W240" s="38">
        <f t="shared" si="41"/>
        <v>0</v>
      </c>
    </row>
    <row r="241" spans="1:23" ht="12.75" customHeight="1" x14ac:dyDescent="0.2">
      <c r="A241" s="39">
        <v>23300</v>
      </c>
      <c r="B241" s="40">
        <v>23400</v>
      </c>
      <c r="C241" s="40">
        <f t="shared" si="34"/>
        <v>512.53400000000011</v>
      </c>
      <c r="D241" s="144">
        <f t="shared" si="35"/>
        <v>23350</v>
      </c>
      <c r="E241" s="144">
        <f t="shared" si="42"/>
        <v>793.90000000000009</v>
      </c>
      <c r="F241" s="149">
        <f t="shared" si="43"/>
        <v>512.53400000000011</v>
      </c>
      <c r="G241" s="150">
        <f t="shared" si="36"/>
        <v>0</v>
      </c>
      <c r="S241" s="135">
        <f t="shared" si="37"/>
        <v>3.4000000000000002E-2</v>
      </c>
      <c r="T241" s="135" t="str">
        <f t="shared" si="38"/>
        <v/>
      </c>
      <c r="U241" s="134">
        <f t="shared" si="39"/>
        <v>-281.36600000000004</v>
      </c>
      <c r="V241" s="41" t="str">
        <f t="shared" si="40"/>
        <v>Lower Brackets</v>
      </c>
      <c r="W241" s="38">
        <f t="shared" si="41"/>
        <v>0</v>
      </c>
    </row>
    <row r="242" spans="1:23" ht="12.75" customHeight="1" x14ac:dyDescent="0.2">
      <c r="A242" s="39">
        <v>23400</v>
      </c>
      <c r="B242" s="40">
        <v>23500</v>
      </c>
      <c r="C242" s="40">
        <f t="shared" si="34"/>
        <v>515.93399999999997</v>
      </c>
      <c r="D242" s="144">
        <f t="shared" si="35"/>
        <v>23450</v>
      </c>
      <c r="E242" s="144">
        <f t="shared" si="42"/>
        <v>797.30000000000007</v>
      </c>
      <c r="F242" s="149">
        <f t="shared" si="43"/>
        <v>515.93399999999997</v>
      </c>
      <c r="G242" s="150">
        <f t="shared" si="36"/>
        <v>0</v>
      </c>
      <c r="S242" s="135">
        <f t="shared" si="37"/>
        <v>3.4000000000000002E-2</v>
      </c>
      <c r="T242" s="135" t="str">
        <f t="shared" si="38"/>
        <v/>
      </c>
      <c r="U242" s="134">
        <f t="shared" si="39"/>
        <v>-281.36600000000004</v>
      </c>
      <c r="V242" s="41" t="str">
        <f t="shared" si="40"/>
        <v>Lower Brackets</v>
      </c>
      <c r="W242" s="38">
        <f t="shared" si="41"/>
        <v>0</v>
      </c>
    </row>
    <row r="243" spans="1:23" ht="12.75" customHeight="1" x14ac:dyDescent="0.2">
      <c r="A243" s="39">
        <v>23500</v>
      </c>
      <c r="B243" s="40">
        <v>23600</v>
      </c>
      <c r="C243" s="40">
        <f t="shared" si="34"/>
        <v>519.33400000000006</v>
      </c>
      <c r="D243" s="144">
        <f t="shared" si="35"/>
        <v>23550</v>
      </c>
      <c r="E243" s="144">
        <f t="shared" si="42"/>
        <v>800.7</v>
      </c>
      <c r="F243" s="149">
        <f t="shared" si="43"/>
        <v>519.33400000000006</v>
      </c>
      <c r="G243" s="150">
        <f t="shared" si="36"/>
        <v>0</v>
      </c>
      <c r="S243" s="135">
        <f t="shared" si="37"/>
        <v>3.4000000000000002E-2</v>
      </c>
      <c r="T243" s="135" t="str">
        <f t="shared" si="38"/>
        <v/>
      </c>
      <c r="U243" s="134">
        <f t="shared" si="39"/>
        <v>-281.36600000000004</v>
      </c>
      <c r="V243" s="41" t="str">
        <f t="shared" si="40"/>
        <v>Lower Brackets</v>
      </c>
      <c r="W243" s="38">
        <f t="shared" si="41"/>
        <v>0</v>
      </c>
    </row>
    <row r="244" spans="1:23" ht="12.75" customHeight="1" x14ac:dyDescent="0.2">
      <c r="A244" s="39">
        <v>23600</v>
      </c>
      <c r="B244" s="40">
        <v>23700</v>
      </c>
      <c r="C244" s="40">
        <f t="shared" si="34"/>
        <v>522.73399999999992</v>
      </c>
      <c r="D244" s="144">
        <f t="shared" si="35"/>
        <v>23650</v>
      </c>
      <c r="E244" s="144">
        <f t="shared" si="42"/>
        <v>804.1</v>
      </c>
      <c r="F244" s="149">
        <f t="shared" si="43"/>
        <v>522.73399999999992</v>
      </c>
      <c r="G244" s="150">
        <f t="shared" si="36"/>
        <v>0</v>
      </c>
      <c r="S244" s="135">
        <f t="shared" si="37"/>
        <v>3.4000000000000002E-2</v>
      </c>
      <c r="T244" s="135" t="str">
        <f t="shared" si="38"/>
        <v/>
      </c>
      <c r="U244" s="134">
        <f t="shared" si="39"/>
        <v>-281.36600000000004</v>
      </c>
      <c r="V244" s="41" t="str">
        <f t="shared" si="40"/>
        <v>Lower Brackets</v>
      </c>
      <c r="W244" s="38">
        <f t="shared" si="41"/>
        <v>0</v>
      </c>
    </row>
    <row r="245" spans="1:23" ht="12.75" customHeight="1" x14ac:dyDescent="0.2">
      <c r="A245" s="39">
        <v>23700</v>
      </c>
      <c r="B245" s="40">
        <v>23800</v>
      </c>
      <c r="C245" s="40">
        <f t="shared" si="34"/>
        <v>526.13400000000001</v>
      </c>
      <c r="D245" s="144">
        <f t="shared" si="35"/>
        <v>23750</v>
      </c>
      <c r="E245" s="144">
        <f t="shared" si="42"/>
        <v>807.50000000000011</v>
      </c>
      <c r="F245" s="149">
        <f t="shared" si="43"/>
        <v>526.13400000000001</v>
      </c>
      <c r="G245" s="150">
        <f t="shared" si="36"/>
        <v>0</v>
      </c>
      <c r="S245" s="135">
        <f t="shared" si="37"/>
        <v>3.4000000000000002E-2</v>
      </c>
      <c r="T245" s="135" t="str">
        <f t="shared" si="38"/>
        <v/>
      </c>
      <c r="U245" s="134">
        <f t="shared" si="39"/>
        <v>-281.36600000000004</v>
      </c>
      <c r="V245" s="41" t="str">
        <f t="shared" si="40"/>
        <v>Lower Brackets</v>
      </c>
      <c r="W245" s="38">
        <f t="shared" si="41"/>
        <v>0</v>
      </c>
    </row>
    <row r="246" spans="1:23" ht="12.75" customHeight="1" x14ac:dyDescent="0.2">
      <c r="A246" s="39">
        <v>23800</v>
      </c>
      <c r="B246" s="40">
        <v>23900</v>
      </c>
      <c r="C246" s="40">
        <f t="shared" si="34"/>
        <v>529.53400000000011</v>
      </c>
      <c r="D246" s="144">
        <f t="shared" si="35"/>
        <v>23850</v>
      </c>
      <c r="E246" s="144">
        <f t="shared" si="42"/>
        <v>810.90000000000009</v>
      </c>
      <c r="F246" s="149">
        <f t="shared" si="43"/>
        <v>529.53400000000011</v>
      </c>
      <c r="G246" s="150">
        <f t="shared" si="36"/>
        <v>0</v>
      </c>
      <c r="S246" s="135">
        <f t="shared" si="37"/>
        <v>3.4000000000000002E-2</v>
      </c>
      <c r="T246" s="135" t="str">
        <f t="shared" si="38"/>
        <v/>
      </c>
      <c r="U246" s="134">
        <f t="shared" si="39"/>
        <v>-281.36600000000004</v>
      </c>
      <c r="V246" s="41" t="str">
        <f t="shared" si="40"/>
        <v>Lower Brackets</v>
      </c>
      <c r="W246" s="38">
        <f t="shared" si="41"/>
        <v>0</v>
      </c>
    </row>
    <row r="247" spans="1:23" ht="12.75" customHeight="1" x14ac:dyDescent="0.2">
      <c r="A247" s="39">
        <v>23900</v>
      </c>
      <c r="B247" s="40">
        <v>24000</v>
      </c>
      <c r="C247" s="40">
        <f t="shared" si="34"/>
        <v>532.93399999999997</v>
      </c>
      <c r="D247" s="144">
        <f t="shared" si="35"/>
        <v>23950</v>
      </c>
      <c r="E247" s="144">
        <f t="shared" si="42"/>
        <v>814.30000000000007</v>
      </c>
      <c r="F247" s="149">
        <f t="shared" si="43"/>
        <v>532.93399999999997</v>
      </c>
      <c r="G247" s="150">
        <f t="shared" si="36"/>
        <v>0</v>
      </c>
      <c r="S247" s="135">
        <f t="shared" si="37"/>
        <v>3.4000000000000002E-2</v>
      </c>
      <c r="T247" s="135" t="str">
        <f t="shared" si="38"/>
        <v/>
      </c>
      <c r="U247" s="134">
        <f t="shared" si="39"/>
        <v>-281.36600000000004</v>
      </c>
      <c r="V247" s="41" t="str">
        <f t="shared" si="40"/>
        <v>Lower Brackets</v>
      </c>
      <c r="W247" s="38">
        <f t="shared" si="41"/>
        <v>0</v>
      </c>
    </row>
    <row r="248" spans="1:23" ht="12.75" customHeight="1" x14ac:dyDescent="0.2">
      <c r="A248" s="39">
        <v>24000</v>
      </c>
      <c r="B248" s="40">
        <v>24100</v>
      </c>
      <c r="C248" s="40">
        <f t="shared" si="34"/>
        <v>536.33400000000006</v>
      </c>
      <c r="D248" s="144">
        <f t="shared" si="35"/>
        <v>24050</v>
      </c>
      <c r="E248" s="144">
        <f t="shared" si="42"/>
        <v>817.7</v>
      </c>
      <c r="F248" s="149">
        <f t="shared" si="43"/>
        <v>536.33400000000006</v>
      </c>
      <c r="G248" s="150">
        <f t="shared" si="36"/>
        <v>0</v>
      </c>
      <c r="S248" s="135">
        <f t="shared" si="37"/>
        <v>3.4000000000000002E-2</v>
      </c>
      <c r="T248" s="135" t="str">
        <f t="shared" si="38"/>
        <v/>
      </c>
      <c r="U248" s="134">
        <f t="shared" si="39"/>
        <v>-281.36600000000004</v>
      </c>
      <c r="V248" s="41" t="str">
        <f t="shared" si="40"/>
        <v>Lower Brackets</v>
      </c>
      <c r="W248" s="38">
        <f t="shared" si="41"/>
        <v>0</v>
      </c>
    </row>
    <row r="249" spans="1:23" ht="12.75" customHeight="1" x14ac:dyDescent="0.2">
      <c r="A249" s="39">
        <v>24100</v>
      </c>
      <c r="B249" s="40">
        <v>24200</v>
      </c>
      <c r="C249" s="40">
        <f t="shared" si="34"/>
        <v>539.73399999999992</v>
      </c>
      <c r="D249" s="144">
        <f t="shared" si="35"/>
        <v>24150</v>
      </c>
      <c r="E249" s="144">
        <f t="shared" si="42"/>
        <v>821.1</v>
      </c>
      <c r="F249" s="149">
        <f t="shared" si="43"/>
        <v>539.73399999999992</v>
      </c>
      <c r="G249" s="150">
        <f t="shared" si="36"/>
        <v>0</v>
      </c>
      <c r="S249" s="135">
        <f t="shared" si="37"/>
        <v>3.4000000000000002E-2</v>
      </c>
      <c r="T249" s="135" t="str">
        <f t="shared" si="38"/>
        <v/>
      </c>
      <c r="U249" s="134">
        <f t="shared" si="39"/>
        <v>-281.36600000000004</v>
      </c>
      <c r="V249" s="41" t="str">
        <f t="shared" si="40"/>
        <v>Lower Brackets</v>
      </c>
      <c r="W249" s="38">
        <f t="shared" si="41"/>
        <v>0</v>
      </c>
    </row>
    <row r="250" spans="1:23" ht="12.75" customHeight="1" x14ac:dyDescent="0.2">
      <c r="A250" s="39">
        <v>24200</v>
      </c>
      <c r="B250" s="40">
        <v>24300</v>
      </c>
      <c r="C250" s="40">
        <f t="shared" si="34"/>
        <v>543.13400000000001</v>
      </c>
      <c r="D250" s="144">
        <f t="shared" si="35"/>
        <v>24250</v>
      </c>
      <c r="E250" s="144">
        <f t="shared" si="42"/>
        <v>824.50000000000011</v>
      </c>
      <c r="F250" s="149">
        <f t="shared" si="43"/>
        <v>543.13400000000001</v>
      </c>
      <c r="G250" s="150">
        <f t="shared" si="36"/>
        <v>0</v>
      </c>
      <c r="S250" s="135">
        <f t="shared" si="37"/>
        <v>3.4000000000000002E-2</v>
      </c>
      <c r="T250" s="135" t="str">
        <f t="shared" si="38"/>
        <v/>
      </c>
      <c r="U250" s="134">
        <f t="shared" si="39"/>
        <v>-281.36600000000004</v>
      </c>
      <c r="V250" s="41" t="str">
        <f t="shared" si="40"/>
        <v>Lower Brackets</v>
      </c>
      <c r="W250" s="38">
        <f t="shared" si="41"/>
        <v>0</v>
      </c>
    </row>
    <row r="251" spans="1:23" ht="12.75" customHeight="1" x14ac:dyDescent="0.2">
      <c r="A251" s="39">
        <v>24300</v>
      </c>
      <c r="B251" s="40">
        <v>24400</v>
      </c>
      <c r="C251" s="40">
        <f t="shared" si="34"/>
        <v>546.53400000000011</v>
      </c>
      <c r="D251" s="144">
        <f t="shared" si="35"/>
        <v>24350</v>
      </c>
      <c r="E251" s="144">
        <f t="shared" si="42"/>
        <v>827.90000000000009</v>
      </c>
      <c r="F251" s="149">
        <f t="shared" si="43"/>
        <v>546.53400000000011</v>
      </c>
      <c r="G251" s="150">
        <f t="shared" si="36"/>
        <v>0</v>
      </c>
      <c r="S251" s="135">
        <f t="shared" si="37"/>
        <v>3.4000000000000002E-2</v>
      </c>
      <c r="T251" s="135" t="str">
        <f t="shared" si="38"/>
        <v/>
      </c>
      <c r="U251" s="134">
        <f t="shared" si="39"/>
        <v>-281.36600000000004</v>
      </c>
      <c r="V251" s="41" t="str">
        <f t="shared" si="40"/>
        <v>Lower Brackets</v>
      </c>
      <c r="W251" s="38">
        <f t="shared" si="41"/>
        <v>0</v>
      </c>
    </row>
    <row r="252" spans="1:23" ht="12.75" customHeight="1" x14ac:dyDescent="0.2">
      <c r="A252" s="39">
        <v>24400</v>
      </c>
      <c r="B252" s="40">
        <v>24500</v>
      </c>
      <c r="C252" s="40">
        <f t="shared" si="34"/>
        <v>549.93399999999997</v>
      </c>
      <c r="D252" s="144">
        <f t="shared" si="35"/>
        <v>24450</v>
      </c>
      <c r="E252" s="144">
        <f t="shared" si="42"/>
        <v>831.30000000000007</v>
      </c>
      <c r="F252" s="149">
        <f t="shared" si="43"/>
        <v>549.93399999999997</v>
      </c>
      <c r="G252" s="150">
        <f t="shared" si="36"/>
        <v>0</v>
      </c>
      <c r="S252" s="135">
        <f t="shared" si="37"/>
        <v>3.4000000000000002E-2</v>
      </c>
      <c r="T252" s="135" t="str">
        <f t="shared" si="38"/>
        <v/>
      </c>
      <c r="U252" s="134">
        <f t="shared" si="39"/>
        <v>-281.36600000000004</v>
      </c>
      <c r="V252" s="41" t="str">
        <f t="shared" si="40"/>
        <v>Lower Brackets</v>
      </c>
      <c r="W252" s="38">
        <f t="shared" si="41"/>
        <v>0</v>
      </c>
    </row>
    <row r="253" spans="1:23" ht="12.75" customHeight="1" x14ac:dyDescent="0.2">
      <c r="A253" s="39">
        <v>24500</v>
      </c>
      <c r="B253" s="40">
        <v>24600</v>
      </c>
      <c r="C253" s="40">
        <f t="shared" si="34"/>
        <v>553.33400000000006</v>
      </c>
      <c r="D253" s="144">
        <f t="shared" si="35"/>
        <v>24550</v>
      </c>
      <c r="E253" s="144">
        <f t="shared" si="42"/>
        <v>834.7</v>
      </c>
      <c r="F253" s="149">
        <f t="shared" si="43"/>
        <v>553.33400000000006</v>
      </c>
      <c r="G253" s="150">
        <f t="shared" si="36"/>
        <v>0</v>
      </c>
      <c r="S253" s="135">
        <f t="shared" si="37"/>
        <v>3.4000000000000002E-2</v>
      </c>
      <c r="T253" s="135" t="str">
        <f t="shared" si="38"/>
        <v/>
      </c>
      <c r="U253" s="134">
        <f t="shared" si="39"/>
        <v>-281.36600000000004</v>
      </c>
      <c r="V253" s="41" t="str">
        <f t="shared" si="40"/>
        <v>Lower Brackets</v>
      </c>
      <c r="W253" s="38">
        <f t="shared" si="41"/>
        <v>0</v>
      </c>
    </row>
    <row r="254" spans="1:23" ht="12.75" customHeight="1" x14ac:dyDescent="0.2">
      <c r="A254" s="39">
        <v>24600</v>
      </c>
      <c r="B254" s="40">
        <v>24700</v>
      </c>
      <c r="C254" s="40">
        <f t="shared" si="34"/>
        <v>556.73399999999992</v>
      </c>
      <c r="D254" s="144">
        <f t="shared" si="35"/>
        <v>24650</v>
      </c>
      <c r="E254" s="144">
        <f t="shared" si="42"/>
        <v>838.1</v>
      </c>
      <c r="F254" s="149">
        <f t="shared" si="43"/>
        <v>556.73399999999992</v>
      </c>
      <c r="G254" s="150">
        <f t="shared" si="36"/>
        <v>0</v>
      </c>
      <c r="S254" s="135">
        <f t="shared" si="37"/>
        <v>3.4000000000000002E-2</v>
      </c>
      <c r="T254" s="135" t="str">
        <f t="shared" si="38"/>
        <v/>
      </c>
      <c r="U254" s="134">
        <f t="shared" si="39"/>
        <v>-281.36600000000004</v>
      </c>
      <c r="V254" s="41" t="str">
        <f t="shared" si="40"/>
        <v>Lower Brackets</v>
      </c>
      <c r="W254" s="38">
        <f t="shared" si="41"/>
        <v>0</v>
      </c>
    </row>
    <row r="255" spans="1:23" ht="12.75" customHeight="1" x14ac:dyDescent="0.2">
      <c r="A255" s="39">
        <v>24700</v>
      </c>
      <c r="B255" s="40">
        <v>24800</v>
      </c>
      <c r="C255" s="40">
        <f t="shared" si="34"/>
        <v>560.13400000000001</v>
      </c>
      <c r="D255" s="144">
        <f t="shared" si="35"/>
        <v>24750</v>
      </c>
      <c r="E255" s="144">
        <f t="shared" si="42"/>
        <v>841.50000000000011</v>
      </c>
      <c r="F255" s="149">
        <f t="shared" si="43"/>
        <v>560.13400000000001</v>
      </c>
      <c r="G255" s="150">
        <f t="shared" si="36"/>
        <v>0</v>
      </c>
      <c r="S255" s="135">
        <f t="shared" si="37"/>
        <v>3.4000000000000002E-2</v>
      </c>
      <c r="T255" s="135" t="str">
        <f t="shared" si="38"/>
        <v/>
      </c>
      <c r="U255" s="134">
        <f t="shared" si="39"/>
        <v>-281.36600000000004</v>
      </c>
      <c r="V255" s="41" t="str">
        <f t="shared" si="40"/>
        <v>Lower Brackets</v>
      </c>
      <c r="W255" s="38">
        <f t="shared" si="41"/>
        <v>0</v>
      </c>
    </row>
    <row r="256" spans="1:23" ht="12.75" customHeight="1" x14ac:dyDescent="0.2">
      <c r="A256" s="39">
        <v>24800</v>
      </c>
      <c r="B256" s="40">
        <v>24900</v>
      </c>
      <c r="C256" s="40">
        <f t="shared" si="34"/>
        <v>563.53400000000011</v>
      </c>
      <c r="D256" s="144">
        <f t="shared" si="35"/>
        <v>24850</v>
      </c>
      <c r="E256" s="144">
        <f t="shared" si="42"/>
        <v>844.90000000000009</v>
      </c>
      <c r="F256" s="149">
        <f t="shared" si="43"/>
        <v>563.53400000000011</v>
      </c>
      <c r="G256" s="150">
        <f t="shared" si="36"/>
        <v>0</v>
      </c>
      <c r="S256" s="135">
        <f t="shared" si="37"/>
        <v>3.4000000000000002E-2</v>
      </c>
      <c r="T256" s="135" t="str">
        <f t="shared" si="38"/>
        <v/>
      </c>
      <c r="U256" s="134">
        <f t="shared" si="39"/>
        <v>-281.36600000000004</v>
      </c>
      <c r="V256" s="41" t="str">
        <f t="shared" si="40"/>
        <v>Lower Brackets</v>
      </c>
      <c r="W256" s="38">
        <f t="shared" si="41"/>
        <v>0</v>
      </c>
    </row>
    <row r="257" spans="1:23" ht="12.75" customHeight="1" x14ac:dyDescent="0.2">
      <c r="A257" s="39">
        <v>24900</v>
      </c>
      <c r="B257" s="40">
        <v>25000</v>
      </c>
      <c r="C257" s="40">
        <f t="shared" si="34"/>
        <v>566.93399999999997</v>
      </c>
      <c r="D257" s="144">
        <f t="shared" si="35"/>
        <v>24950</v>
      </c>
      <c r="E257" s="144">
        <f t="shared" si="42"/>
        <v>848.30000000000007</v>
      </c>
      <c r="F257" s="149">
        <f t="shared" si="43"/>
        <v>566.93399999999997</v>
      </c>
      <c r="G257" s="150">
        <f t="shared" si="36"/>
        <v>0</v>
      </c>
      <c r="S257" s="135">
        <f t="shared" si="37"/>
        <v>3.4000000000000002E-2</v>
      </c>
      <c r="T257" s="135" t="str">
        <f t="shared" si="38"/>
        <v/>
      </c>
      <c r="U257" s="134">
        <f t="shared" si="39"/>
        <v>-281.36600000000004</v>
      </c>
      <c r="V257" s="41" t="str">
        <f t="shared" si="40"/>
        <v>Lower Brackets</v>
      </c>
      <c r="W257" s="38">
        <f t="shared" si="41"/>
        <v>0</v>
      </c>
    </row>
    <row r="258" spans="1:23" ht="12.75" customHeight="1" x14ac:dyDescent="0.2">
      <c r="A258" s="39">
        <v>25000</v>
      </c>
      <c r="B258" s="40">
        <v>25100</v>
      </c>
      <c r="C258" s="40">
        <f t="shared" si="34"/>
        <v>570.33400000000006</v>
      </c>
      <c r="D258" s="144">
        <f t="shared" si="35"/>
        <v>25050</v>
      </c>
      <c r="E258" s="144">
        <f t="shared" si="42"/>
        <v>851.7</v>
      </c>
      <c r="F258" s="149">
        <f t="shared" si="43"/>
        <v>570.33400000000006</v>
      </c>
      <c r="G258" s="150">
        <f t="shared" si="36"/>
        <v>0</v>
      </c>
      <c r="S258" s="135">
        <f t="shared" si="37"/>
        <v>3.4000000000000002E-2</v>
      </c>
      <c r="T258" s="135" t="str">
        <f t="shared" si="38"/>
        <v/>
      </c>
      <c r="U258" s="134">
        <f t="shared" si="39"/>
        <v>-281.36600000000004</v>
      </c>
      <c r="V258" s="41" t="str">
        <f t="shared" si="40"/>
        <v>Lower Brackets</v>
      </c>
      <c r="W258" s="38">
        <f t="shared" si="41"/>
        <v>0</v>
      </c>
    </row>
    <row r="259" spans="1:23" ht="12.75" customHeight="1" x14ac:dyDescent="0.2">
      <c r="A259" s="39">
        <v>25100</v>
      </c>
      <c r="B259" s="40">
        <v>25200</v>
      </c>
      <c r="C259" s="40">
        <f t="shared" si="34"/>
        <v>573.73399999999992</v>
      </c>
      <c r="D259" s="144">
        <f t="shared" si="35"/>
        <v>25150</v>
      </c>
      <c r="E259" s="144">
        <f t="shared" si="42"/>
        <v>855.1</v>
      </c>
      <c r="F259" s="149">
        <f t="shared" si="43"/>
        <v>573.73399999999992</v>
      </c>
      <c r="G259" s="150">
        <f t="shared" si="36"/>
        <v>0</v>
      </c>
      <c r="S259" s="135">
        <f t="shared" si="37"/>
        <v>3.4000000000000002E-2</v>
      </c>
      <c r="T259" s="135" t="str">
        <f t="shared" si="38"/>
        <v/>
      </c>
      <c r="U259" s="134">
        <f t="shared" si="39"/>
        <v>-281.36600000000004</v>
      </c>
      <c r="V259" s="41" t="str">
        <f t="shared" si="40"/>
        <v>Lower Brackets</v>
      </c>
      <c r="W259" s="38">
        <f t="shared" si="41"/>
        <v>0</v>
      </c>
    </row>
    <row r="260" spans="1:23" ht="12.75" customHeight="1" x14ac:dyDescent="0.2">
      <c r="A260" s="39">
        <v>25200</v>
      </c>
      <c r="B260" s="40">
        <v>25300</v>
      </c>
      <c r="C260" s="40">
        <f t="shared" si="34"/>
        <v>577.13400000000001</v>
      </c>
      <c r="D260" s="144">
        <f t="shared" si="35"/>
        <v>25250</v>
      </c>
      <c r="E260" s="144">
        <f t="shared" si="42"/>
        <v>858.50000000000011</v>
      </c>
      <c r="F260" s="149">
        <f t="shared" si="43"/>
        <v>577.13400000000001</v>
      </c>
      <c r="G260" s="150">
        <f t="shared" si="36"/>
        <v>0</v>
      </c>
      <c r="S260" s="135">
        <f t="shared" si="37"/>
        <v>3.4000000000000002E-2</v>
      </c>
      <c r="T260" s="135" t="str">
        <f t="shared" si="38"/>
        <v/>
      </c>
      <c r="U260" s="134">
        <f t="shared" si="39"/>
        <v>-281.36600000000004</v>
      </c>
      <c r="V260" s="41" t="str">
        <f t="shared" si="40"/>
        <v>Lower Brackets</v>
      </c>
      <c r="W260" s="38">
        <f t="shared" si="41"/>
        <v>0</v>
      </c>
    </row>
    <row r="261" spans="1:23" ht="12.75" customHeight="1" x14ac:dyDescent="0.2">
      <c r="A261" s="39">
        <v>25300</v>
      </c>
      <c r="B261" s="40">
        <v>25400</v>
      </c>
      <c r="C261" s="40">
        <f t="shared" si="34"/>
        <v>580.53400000000011</v>
      </c>
      <c r="D261" s="144">
        <f t="shared" si="35"/>
        <v>25350</v>
      </c>
      <c r="E261" s="144">
        <f t="shared" si="42"/>
        <v>861.90000000000009</v>
      </c>
      <c r="F261" s="149">
        <f t="shared" si="43"/>
        <v>580.53400000000011</v>
      </c>
      <c r="G261" s="150">
        <f t="shared" si="36"/>
        <v>0</v>
      </c>
      <c r="S261" s="135">
        <f t="shared" si="37"/>
        <v>3.4000000000000002E-2</v>
      </c>
      <c r="T261" s="135" t="str">
        <f t="shared" si="38"/>
        <v/>
      </c>
      <c r="U261" s="134">
        <f t="shared" si="39"/>
        <v>-281.36600000000004</v>
      </c>
      <c r="V261" s="41" t="str">
        <f t="shared" si="40"/>
        <v>Lower Brackets</v>
      </c>
      <c r="W261" s="38">
        <f t="shared" si="41"/>
        <v>0</v>
      </c>
    </row>
    <row r="262" spans="1:23" ht="12.75" customHeight="1" x14ac:dyDescent="0.2">
      <c r="A262" s="39">
        <v>25400</v>
      </c>
      <c r="B262" s="40">
        <v>25500</v>
      </c>
      <c r="C262" s="40">
        <f t="shared" si="34"/>
        <v>583.93399999999997</v>
      </c>
      <c r="D262" s="144">
        <f t="shared" si="35"/>
        <v>25450</v>
      </c>
      <c r="E262" s="144">
        <f t="shared" si="42"/>
        <v>865.30000000000007</v>
      </c>
      <c r="F262" s="149">
        <f t="shared" si="43"/>
        <v>583.93399999999997</v>
      </c>
      <c r="G262" s="150">
        <f t="shared" si="36"/>
        <v>0</v>
      </c>
      <c r="S262" s="135">
        <f t="shared" si="37"/>
        <v>3.4000000000000002E-2</v>
      </c>
      <c r="T262" s="135" t="str">
        <f t="shared" si="38"/>
        <v/>
      </c>
      <c r="U262" s="134">
        <f t="shared" si="39"/>
        <v>-281.36600000000004</v>
      </c>
      <c r="V262" s="41" t="str">
        <f t="shared" si="40"/>
        <v>Lower Brackets</v>
      </c>
      <c r="W262" s="38">
        <f t="shared" si="41"/>
        <v>0</v>
      </c>
    </row>
    <row r="263" spans="1:23" ht="12.75" customHeight="1" x14ac:dyDescent="0.2">
      <c r="A263" s="39">
        <v>25500</v>
      </c>
      <c r="B263" s="40">
        <v>25600</v>
      </c>
      <c r="C263" s="40">
        <f t="shared" si="34"/>
        <v>587.33400000000006</v>
      </c>
      <c r="D263" s="144">
        <f t="shared" si="35"/>
        <v>25550</v>
      </c>
      <c r="E263" s="144">
        <f t="shared" si="42"/>
        <v>868.7</v>
      </c>
      <c r="F263" s="149">
        <f t="shared" si="43"/>
        <v>587.33400000000006</v>
      </c>
      <c r="G263" s="150">
        <f t="shared" si="36"/>
        <v>0</v>
      </c>
      <c r="S263" s="135">
        <f t="shared" si="37"/>
        <v>3.4000000000000002E-2</v>
      </c>
      <c r="T263" s="135" t="str">
        <f t="shared" si="38"/>
        <v/>
      </c>
      <c r="U263" s="134">
        <f t="shared" si="39"/>
        <v>-281.36600000000004</v>
      </c>
      <c r="V263" s="41" t="str">
        <f t="shared" si="40"/>
        <v>Lower Brackets</v>
      </c>
      <c r="W263" s="38">
        <f t="shared" si="41"/>
        <v>0</v>
      </c>
    </row>
    <row r="264" spans="1:23" ht="12.75" customHeight="1" x14ac:dyDescent="0.2">
      <c r="A264" s="39">
        <v>25600</v>
      </c>
      <c r="B264" s="40">
        <v>25700</v>
      </c>
      <c r="C264" s="40">
        <f t="shared" ref="C264:C327" si="44">IF(A264&lt;=$J$8,((($A$8:$A$1008+$B$8:$B$1008)/2)*ApplicableTaxRate)+Differential-BracketAdjustment,((($A$8:$A$1008+$B$8:$B$1008)/2)*ApplicableTaxRate)+HighDifferential-BracketAdjustment)</f>
        <v>590.73399999999992</v>
      </c>
      <c r="D264" s="144">
        <f t="shared" ref="D264:D327" si="45">(A264+B264)/2</f>
        <v>25650</v>
      </c>
      <c r="E264" s="144">
        <f t="shared" si="42"/>
        <v>872.1</v>
      </c>
      <c r="F264" s="149">
        <f t="shared" si="43"/>
        <v>590.73399999999992</v>
      </c>
      <c r="G264" s="150">
        <f t="shared" ref="G264:G327" si="46">C264-F264</f>
        <v>0</v>
      </c>
      <c r="S264" s="135">
        <f t="shared" ref="S264:S327" si="47">IF(AND(A264&gt;=$I$4,A264&lt;=$J$4),$K$4,IF(AND(A264&gt;=$I$5,A264&lt;=$J$5),$K$5,IF(AND(A264&gt;=$I$6,A264&lt;=$J$6),$K$6,IF(AND(A264&gt;=$I$7,A264&lt;=$J$7),$K$7,IF(AND(A264&gt;=$I$8,A264&lt;=$J$8),$K$8,IF(A264&gt;$J$8,$K$8))))))</f>
        <v>3.4000000000000002E-2</v>
      </c>
      <c r="T264" s="135" t="str">
        <f t="shared" ref="T264:T327" si="48">IF(A264&gt;$J$8,$K$17,"")</f>
        <v/>
      </c>
      <c r="U264" s="134">
        <f t="shared" ref="U264:U327" si="49">IF(AND(A264&gt;=$I$4,A264&lt;=$J$4),$Q$4,IF(AND(A264&gt;=$I$5,A264&lt;=$J$5),$Q$5,IF(AND(A264&gt;=$I$6,A264&lt;=$J$6),$Q$6,IF(AND(A264&gt;=$I$7,A264&lt;=$J$7),$Q$7,IF(AND(A264&gt;=$I$8,A264&lt;=$J$8),$Q$8,IF(A264&gt;$J$8,$Q$8))))))</f>
        <v>-281.36600000000004</v>
      </c>
      <c r="V264" s="41" t="str">
        <f t="shared" ref="V264:V327" si="50">IF(A264&gt;$J$8,$Q$16,"Lower Brackets")</f>
        <v>Lower Brackets</v>
      </c>
      <c r="W264" s="38">
        <f t="shared" ref="W264:W327" si="51">IFERROR(VLOOKUP(A264,$X$8:$Z$53,3,FALSE),0)</f>
        <v>0</v>
      </c>
    </row>
    <row r="265" spans="1:23" ht="12.75" customHeight="1" x14ac:dyDescent="0.2">
      <c r="A265" s="147">
        <v>25700</v>
      </c>
      <c r="B265" s="148">
        <v>25800</v>
      </c>
      <c r="C265" s="148">
        <f t="shared" si="44"/>
        <v>594.38900000000001</v>
      </c>
      <c r="D265" s="144">
        <f t="shared" si="45"/>
        <v>25750</v>
      </c>
      <c r="E265" s="144">
        <f t="shared" ref="E265:E328" si="52">D265*S265</f>
        <v>1004.25</v>
      </c>
      <c r="F265" s="149">
        <f t="shared" ref="F265:F328" si="53">E265+U265</f>
        <v>594.38900000000001</v>
      </c>
      <c r="G265" s="150">
        <f t="shared" si="46"/>
        <v>0</v>
      </c>
      <c r="S265" s="135">
        <f t="shared" si="47"/>
        <v>3.9E-2</v>
      </c>
      <c r="T265" s="135" t="str">
        <f t="shared" si="48"/>
        <v/>
      </c>
      <c r="U265" s="134">
        <f t="shared" si="49"/>
        <v>-409.86099999999999</v>
      </c>
      <c r="V265" s="41" t="str">
        <f t="shared" si="50"/>
        <v>Lower Brackets</v>
      </c>
      <c r="W265" s="38">
        <f t="shared" si="51"/>
        <v>0</v>
      </c>
    </row>
    <row r="266" spans="1:23" ht="12.75" customHeight="1" x14ac:dyDescent="0.2">
      <c r="A266" s="39">
        <v>25800</v>
      </c>
      <c r="B266" s="40">
        <v>25900</v>
      </c>
      <c r="C266" s="40">
        <f t="shared" si="44"/>
        <v>598.28899999999999</v>
      </c>
      <c r="D266" s="144">
        <f t="shared" si="45"/>
        <v>25850</v>
      </c>
      <c r="E266" s="144">
        <f t="shared" si="52"/>
        <v>1008.15</v>
      </c>
      <c r="F266" s="149">
        <f t="shared" si="53"/>
        <v>598.28899999999999</v>
      </c>
      <c r="G266" s="150">
        <f t="shared" si="46"/>
        <v>0</v>
      </c>
      <c r="S266" s="135">
        <f t="shared" si="47"/>
        <v>3.9E-2</v>
      </c>
      <c r="T266" s="135" t="str">
        <f t="shared" si="48"/>
        <v/>
      </c>
      <c r="U266" s="134">
        <f t="shared" si="49"/>
        <v>-409.86099999999999</v>
      </c>
      <c r="V266" s="41" t="str">
        <f t="shared" si="50"/>
        <v>Lower Brackets</v>
      </c>
      <c r="W266" s="38">
        <f t="shared" si="51"/>
        <v>0</v>
      </c>
    </row>
    <row r="267" spans="1:23" ht="12.75" customHeight="1" x14ac:dyDescent="0.2">
      <c r="A267" s="39">
        <v>25900</v>
      </c>
      <c r="B267" s="40">
        <v>26000</v>
      </c>
      <c r="C267" s="40">
        <f t="shared" si="44"/>
        <v>602.18899999999996</v>
      </c>
      <c r="D267" s="144">
        <f t="shared" si="45"/>
        <v>25950</v>
      </c>
      <c r="E267" s="144">
        <f t="shared" si="52"/>
        <v>1012.05</v>
      </c>
      <c r="F267" s="149">
        <f t="shared" si="53"/>
        <v>602.18899999999996</v>
      </c>
      <c r="G267" s="150">
        <f t="shared" si="46"/>
        <v>0</v>
      </c>
      <c r="S267" s="135">
        <f t="shared" si="47"/>
        <v>3.9E-2</v>
      </c>
      <c r="T267" s="135" t="str">
        <f t="shared" si="48"/>
        <v/>
      </c>
      <c r="U267" s="134">
        <f t="shared" si="49"/>
        <v>-409.86099999999999</v>
      </c>
      <c r="V267" s="41" t="str">
        <f t="shared" si="50"/>
        <v>Lower Brackets</v>
      </c>
      <c r="W267" s="38">
        <f t="shared" si="51"/>
        <v>0</v>
      </c>
    </row>
    <row r="268" spans="1:23" ht="12.75" customHeight="1" x14ac:dyDescent="0.2">
      <c r="A268" s="39">
        <v>26000</v>
      </c>
      <c r="B268" s="40">
        <v>26100</v>
      </c>
      <c r="C268" s="40">
        <f t="shared" si="44"/>
        <v>606.08900000000006</v>
      </c>
      <c r="D268" s="144">
        <f t="shared" si="45"/>
        <v>26050</v>
      </c>
      <c r="E268" s="144">
        <f t="shared" si="52"/>
        <v>1015.95</v>
      </c>
      <c r="F268" s="149">
        <f t="shared" si="53"/>
        <v>606.08900000000006</v>
      </c>
      <c r="G268" s="150">
        <f t="shared" si="46"/>
        <v>0</v>
      </c>
      <c r="S268" s="135">
        <f t="shared" si="47"/>
        <v>3.9E-2</v>
      </c>
      <c r="T268" s="135" t="str">
        <f t="shared" si="48"/>
        <v/>
      </c>
      <c r="U268" s="134">
        <f t="shared" si="49"/>
        <v>-409.86099999999999</v>
      </c>
      <c r="V268" s="41" t="str">
        <f t="shared" si="50"/>
        <v>Lower Brackets</v>
      </c>
      <c r="W268" s="38">
        <f t="shared" si="51"/>
        <v>0</v>
      </c>
    </row>
    <row r="269" spans="1:23" ht="12.75" customHeight="1" x14ac:dyDescent="0.2">
      <c r="A269" s="39">
        <v>26100</v>
      </c>
      <c r="B269" s="40">
        <v>26200</v>
      </c>
      <c r="C269" s="40">
        <f t="shared" si="44"/>
        <v>609.98900000000003</v>
      </c>
      <c r="D269" s="144">
        <f t="shared" si="45"/>
        <v>26150</v>
      </c>
      <c r="E269" s="144">
        <f t="shared" si="52"/>
        <v>1019.85</v>
      </c>
      <c r="F269" s="149">
        <f t="shared" si="53"/>
        <v>609.98900000000003</v>
      </c>
      <c r="G269" s="150">
        <f t="shared" si="46"/>
        <v>0</v>
      </c>
      <c r="S269" s="135">
        <f t="shared" si="47"/>
        <v>3.9E-2</v>
      </c>
      <c r="T269" s="135" t="str">
        <f t="shared" si="48"/>
        <v/>
      </c>
      <c r="U269" s="134">
        <f t="shared" si="49"/>
        <v>-409.86099999999999</v>
      </c>
      <c r="V269" s="41" t="str">
        <f t="shared" si="50"/>
        <v>Lower Brackets</v>
      </c>
      <c r="W269" s="38">
        <f t="shared" si="51"/>
        <v>0</v>
      </c>
    </row>
    <row r="270" spans="1:23" ht="12.75" customHeight="1" x14ac:dyDescent="0.2">
      <c r="A270" s="39">
        <v>26200</v>
      </c>
      <c r="B270" s="40">
        <v>26300</v>
      </c>
      <c r="C270" s="40">
        <f t="shared" si="44"/>
        <v>613.88900000000001</v>
      </c>
      <c r="D270" s="144">
        <f t="shared" si="45"/>
        <v>26250</v>
      </c>
      <c r="E270" s="144">
        <f t="shared" si="52"/>
        <v>1023.75</v>
      </c>
      <c r="F270" s="149">
        <f t="shared" si="53"/>
        <v>613.88900000000001</v>
      </c>
      <c r="G270" s="150">
        <f t="shared" si="46"/>
        <v>0</v>
      </c>
      <c r="S270" s="135">
        <f t="shared" si="47"/>
        <v>3.9E-2</v>
      </c>
      <c r="T270" s="135" t="str">
        <f t="shared" si="48"/>
        <v/>
      </c>
      <c r="U270" s="134">
        <f t="shared" si="49"/>
        <v>-409.86099999999999</v>
      </c>
      <c r="V270" s="41" t="str">
        <f t="shared" si="50"/>
        <v>Lower Brackets</v>
      </c>
      <c r="W270" s="38">
        <f t="shared" si="51"/>
        <v>0</v>
      </c>
    </row>
    <row r="271" spans="1:23" ht="12.75" customHeight="1" x14ac:dyDescent="0.2">
      <c r="A271" s="39">
        <v>26300</v>
      </c>
      <c r="B271" s="40">
        <v>26400</v>
      </c>
      <c r="C271" s="40">
        <f t="shared" si="44"/>
        <v>617.7890000000001</v>
      </c>
      <c r="D271" s="144">
        <f t="shared" si="45"/>
        <v>26350</v>
      </c>
      <c r="E271" s="144">
        <f t="shared" si="52"/>
        <v>1027.6500000000001</v>
      </c>
      <c r="F271" s="149">
        <f t="shared" si="53"/>
        <v>617.7890000000001</v>
      </c>
      <c r="G271" s="150">
        <f t="shared" si="46"/>
        <v>0</v>
      </c>
      <c r="S271" s="135">
        <f t="shared" si="47"/>
        <v>3.9E-2</v>
      </c>
      <c r="T271" s="135" t="str">
        <f t="shared" si="48"/>
        <v/>
      </c>
      <c r="U271" s="134">
        <f t="shared" si="49"/>
        <v>-409.86099999999999</v>
      </c>
      <c r="V271" s="41" t="str">
        <f t="shared" si="50"/>
        <v>Lower Brackets</v>
      </c>
      <c r="W271" s="38">
        <f t="shared" si="51"/>
        <v>0</v>
      </c>
    </row>
    <row r="272" spans="1:23" ht="12.75" customHeight="1" x14ac:dyDescent="0.2">
      <c r="A272" s="39">
        <v>26400</v>
      </c>
      <c r="B272" s="40">
        <v>26500</v>
      </c>
      <c r="C272" s="40">
        <f t="shared" si="44"/>
        <v>621.68899999999996</v>
      </c>
      <c r="D272" s="144">
        <f t="shared" si="45"/>
        <v>26450</v>
      </c>
      <c r="E272" s="144">
        <f t="shared" si="52"/>
        <v>1031.55</v>
      </c>
      <c r="F272" s="149">
        <f t="shared" si="53"/>
        <v>621.68899999999996</v>
      </c>
      <c r="G272" s="150">
        <f t="shared" si="46"/>
        <v>0</v>
      </c>
      <c r="S272" s="135">
        <f t="shared" si="47"/>
        <v>3.9E-2</v>
      </c>
      <c r="T272" s="135" t="str">
        <f t="shared" si="48"/>
        <v/>
      </c>
      <c r="U272" s="134">
        <f t="shared" si="49"/>
        <v>-409.86099999999999</v>
      </c>
      <c r="V272" s="41" t="str">
        <f t="shared" si="50"/>
        <v>Lower Brackets</v>
      </c>
      <c r="W272" s="38">
        <f t="shared" si="51"/>
        <v>0</v>
      </c>
    </row>
    <row r="273" spans="1:23" ht="12.75" customHeight="1" x14ac:dyDescent="0.2">
      <c r="A273" s="39">
        <v>26500</v>
      </c>
      <c r="B273" s="40">
        <v>26600</v>
      </c>
      <c r="C273" s="40">
        <f t="shared" si="44"/>
        <v>625.58900000000006</v>
      </c>
      <c r="D273" s="144">
        <f t="shared" si="45"/>
        <v>26550</v>
      </c>
      <c r="E273" s="144">
        <f t="shared" si="52"/>
        <v>1035.45</v>
      </c>
      <c r="F273" s="149">
        <f t="shared" si="53"/>
        <v>625.58900000000006</v>
      </c>
      <c r="G273" s="150">
        <f t="shared" si="46"/>
        <v>0</v>
      </c>
      <c r="S273" s="135">
        <f t="shared" si="47"/>
        <v>3.9E-2</v>
      </c>
      <c r="T273" s="135" t="str">
        <f t="shared" si="48"/>
        <v/>
      </c>
      <c r="U273" s="134">
        <f t="shared" si="49"/>
        <v>-409.86099999999999</v>
      </c>
      <c r="V273" s="41" t="str">
        <f t="shared" si="50"/>
        <v>Lower Brackets</v>
      </c>
      <c r="W273" s="38">
        <f t="shared" si="51"/>
        <v>0</v>
      </c>
    </row>
    <row r="274" spans="1:23" ht="12.75" customHeight="1" x14ac:dyDescent="0.2">
      <c r="A274" s="39">
        <v>26600</v>
      </c>
      <c r="B274" s="40">
        <v>26700</v>
      </c>
      <c r="C274" s="40">
        <f t="shared" si="44"/>
        <v>629.48899999999992</v>
      </c>
      <c r="D274" s="144">
        <f t="shared" si="45"/>
        <v>26650</v>
      </c>
      <c r="E274" s="144">
        <f t="shared" si="52"/>
        <v>1039.3499999999999</v>
      </c>
      <c r="F274" s="149">
        <f t="shared" si="53"/>
        <v>629.48899999999992</v>
      </c>
      <c r="G274" s="150">
        <f t="shared" si="46"/>
        <v>0</v>
      </c>
      <c r="S274" s="135">
        <f t="shared" si="47"/>
        <v>3.9E-2</v>
      </c>
      <c r="T274" s="135" t="str">
        <f t="shared" si="48"/>
        <v/>
      </c>
      <c r="U274" s="134">
        <f t="shared" si="49"/>
        <v>-409.86099999999999</v>
      </c>
      <c r="V274" s="41" t="str">
        <f t="shared" si="50"/>
        <v>Lower Brackets</v>
      </c>
      <c r="W274" s="38">
        <f t="shared" si="51"/>
        <v>0</v>
      </c>
    </row>
    <row r="275" spans="1:23" ht="12.75" customHeight="1" x14ac:dyDescent="0.2">
      <c r="A275" s="39">
        <v>26700</v>
      </c>
      <c r="B275" s="40">
        <v>26800</v>
      </c>
      <c r="C275" s="40">
        <f t="shared" si="44"/>
        <v>633.38900000000001</v>
      </c>
      <c r="D275" s="144">
        <f t="shared" si="45"/>
        <v>26750</v>
      </c>
      <c r="E275" s="144">
        <f t="shared" si="52"/>
        <v>1043.25</v>
      </c>
      <c r="F275" s="149">
        <f t="shared" si="53"/>
        <v>633.38900000000001</v>
      </c>
      <c r="G275" s="150">
        <f t="shared" si="46"/>
        <v>0</v>
      </c>
      <c r="S275" s="135">
        <f t="shared" si="47"/>
        <v>3.9E-2</v>
      </c>
      <c r="T275" s="135" t="str">
        <f t="shared" si="48"/>
        <v/>
      </c>
      <c r="U275" s="134">
        <f t="shared" si="49"/>
        <v>-409.86099999999999</v>
      </c>
      <c r="V275" s="41" t="str">
        <f t="shared" si="50"/>
        <v>Lower Brackets</v>
      </c>
      <c r="W275" s="38">
        <f t="shared" si="51"/>
        <v>0</v>
      </c>
    </row>
    <row r="276" spans="1:23" ht="12.75" customHeight="1" x14ac:dyDescent="0.2">
      <c r="A276" s="39">
        <v>26800</v>
      </c>
      <c r="B276" s="40">
        <v>26900</v>
      </c>
      <c r="C276" s="40">
        <f t="shared" si="44"/>
        <v>637.2890000000001</v>
      </c>
      <c r="D276" s="144">
        <f t="shared" si="45"/>
        <v>26850</v>
      </c>
      <c r="E276" s="144">
        <f t="shared" si="52"/>
        <v>1047.1500000000001</v>
      </c>
      <c r="F276" s="149">
        <f t="shared" si="53"/>
        <v>637.2890000000001</v>
      </c>
      <c r="G276" s="150">
        <f t="shared" si="46"/>
        <v>0</v>
      </c>
      <c r="S276" s="135">
        <f t="shared" si="47"/>
        <v>3.9E-2</v>
      </c>
      <c r="T276" s="135" t="str">
        <f t="shared" si="48"/>
        <v/>
      </c>
      <c r="U276" s="134">
        <f t="shared" si="49"/>
        <v>-409.86099999999999</v>
      </c>
      <c r="V276" s="41" t="str">
        <f t="shared" si="50"/>
        <v>Lower Brackets</v>
      </c>
      <c r="W276" s="38">
        <f t="shared" si="51"/>
        <v>0</v>
      </c>
    </row>
    <row r="277" spans="1:23" ht="12.75" customHeight="1" x14ac:dyDescent="0.2">
      <c r="A277" s="39">
        <v>26900</v>
      </c>
      <c r="B277" s="40">
        <v>27000</v>
      </c>
      <c r="C277" s="40">
        <f t="shared" si="44"/>
        <v>641.18899999999996</v>
      </c>
      <c r="D277" s="144">
        <f t="shared" si="45"/>
        <v>26950</v>
      </c>
      <c r="E277" s="144">
        <f t="shared" si="52"/>
        <v>1051.05</v>
      </c>
      <c r="F277" s="149">
        <f t="shared" si="53"/>
        <v>641.18899999999996</v>
      </c>
      <c r="G277" s="150">
        <f t="shared" si="46"/>
        <v>0</v>
      </c>
      <c r="S277" s="135">
        <f t="shared" si="47"/>
        <v>3.9E-2</v>
      </c>
      <c r="T277" s="135" t="str">
        <f t="shared" si="48"/>
        <v/>
      </c>
      <c r="U277" s="134">
        <f t="shared" si="49"/>
        <v>-409.86099999999999</v>
      </c>
      <c r="V277" s="41" t="str">
        <f t="shared" si="50"/>
        <v>Lower Brackets</v>
      </c>
      <c r="W277" s="38">
        <f t="shared" si="51"/>
        <v>0</v>
      </c>
    </row>
    <row r="278" spans="1:23" ht="12.75" customHeight="1" x14ac:dyDescent="0.2">
      <c r="A278" s="39">
        <v>27000</v>
      </c>
      <c r="B278" s="40">
        <v>27100</v>
      </c>
      <c r="C278" s="40">
        <f t="shared" si="44"/>
        <v>645.08900000000006</v>
      </c>
      <c r="D278" s="144">
        <f t="shared" si="45"/>
        <v>27050</v>
      </c>
      <c r="E278" s="144">
        <f t="shared" si="52"/>
        <v>1054.95</v>
      </c>
      <c r="F278" s="149">
        <f t="shared" si="53"/>
        <v>645.08900000000006</v>
      </c>
      <c r="G278" s="150">
        <f t="shared" si="46"/>
        <v>0</v>
      </c>
      <c r="S278" s="135">
        <f t="shared" si="47"/>
        <v>3.9E-2</v>
      </c>
      <c r="T278" s="135" t="str">
        <f t="shared" si="48"/>
        <v/>
      </c>
      <c r="U278" s="134">
        <f t="shared" si="49"/>
        <v>-409.86099999999999</v>
      </c>
      <c r="V278" s="41" t="str">
        <f t="shared" si="50"/>
        <v>Lower Brackets</v>
      </c>
      <c r="W278" s="38">
        <f t="shared" si="51"/>
        <v>0</v>
      </c>
    </row>
    <row r="279" spans="1:23" ht="12.75" customHeight="1" x14ac:dyDescent="0.2">
      <c r="A279" s="39">
        <v>27100</v>
      </c>
      <c r="B279" s="40">
        <v>27200</v>
      </c>
      <c r="C279" s="40">
        <f t="shared" si="44"/>
        <v>648.98899999999992</v>
      </c>
      <c r="D279" s="144">
        <f t="shared" si="45"/>
        <v>27150</v>
      </c>
      <c r="E279" s="144">
        <f t="shared" si="52"/>
        <v>1058.8499999999999</v>
      </c>
      <c r="F279" s="149">
        <f t="shared" si="53"/>
        <v>648.98899999999992</v>
      </c>
      <c r="G279" s="150">
        <f t="shared" si="46"/>
        <v>0</v>
      </c>
      <c r="S279" s="135">
        <f t="shared" si="47"/>
        <v>3.9E-2</v>
      </c>
      <c r="T279" s="135" t="str">
        <f t="shared" si="48"/>
        <v/>
      </c>
      <c r="U279" s="134">
        <f t="shared" si="49"/>
        <v>-409.86099999999999</v>
      </c>
      <c r="V279" s="41" t="str">
        <f t="shared" si="50"/>
        <v>Lower Brackets</v>
      </c>
      <c r="W279" s="38">
        <f t="shared" si="51"/>
        <v>0</v>
      </c>
    </row>
    <row r="280" spans="1:23" ht="12.75" customHeight="1" x14ac:dyDescent="0.2">
      <c r="A280" s="39">
        <v>27200</v>
      </c>
      <c r="B280" s="40">
        <v>27300</v>
      </c>
      <c r="C280" s="40">
        <f t="shared" si="44"/>
        <v>652.88900000000001</v>
      </c>
      <c r="D280" s="144">
        <f t="shared" si="45"/>
        <v>27250</v>
      </c>
      <c r="E280" s="144">
        <f t="shared" si="52"/>
        <v>1062.75</v>
      </c>
      <c r="F280" s="149">
        <f t="shared" si="53"/>
        <v>652.88900000000001</v>
      </c>
      <c r="G280" s="150">
        <f t="shared" si="46"/>
        <v>0</v>
      </c>
      <c r="S280" s="135">
        <f t="shared" si="47"/>
        <v>3.9E-2</v>
      </c>
      <c r="T280" s="135" t="str">
        <f t="shared" si="48"/>
        <v/>
      </c>
      <c r="U280" s="134">
        <f t="shared" si="49"/>
        <v>-409.86099999999999</v>
      </c>
      <c r="V280" s="41" t="str">
        <f t="shared" si="50"/>
        <v>Lower Brackets</v>
      </c>
      <c r="W280" s="38">
        <f t="shared" si="51"/>
        <v>0</v>
      </c>
    </row>
    <row r="281" spans="1:23" ht="12.75" customHeight="1" x14ac:dyDescent="0.2">
      <c r="A281" s="39">
        <v>27300</v>
      </c>
      <c r="B281" s="40">
        <v>27400</v>
      </c>
      <c r="C281" s="40">
        <f t="shared" si="44"/>
        <v>656.7890000000001</v>
      </c>
      <c r="D281" s="144">
        <f t="shared" si="45"/>
        <v>27350</v>
      </c>
      <c r="E281" s="144">
        <f t="shared" si="52"/>
        <v>1066.6500000000001</v>
      </c>
      <c r="F281" s="149">
        <f t="shared" si="53"/>
        <v>656.7890000000001</v>
      </c>
      <c r="G281" s="150">
        <f t="shared" si="46"/>
        <v>0</v>
      </c>
      <c r="S281" s="135">
        <f t="shared" si="47"/>
        <v>3.9E-2</v>
      </c>
      <c r="T281" s="135" t="str">
        <f t="shared" si="48"/>
        <v/>
      </c>
      <c r="U281" s="134">
        <f t="shared" si="49"/>
        <v>-409.86099999999999</v>
      </c>
      <c r="V281" s="41" t="str">
        <f t="shared" si="50"/>
        <v>Lower Brackets</v>
      </c>
      <c r="W281" s="38">
        <f t="shared" si="51"/>
        <v>0</v>
      </c>
    </row>
    <row r="282" spans="1:23" ht="12.75" customHeight="1" x14ac:dyDescent="0.2">
      <c r="A282" s="39">
        <v>27400</v>
      </c>
      <c r="B282" s="40">
        <v>27500</v>
      </c>
      <c r="C282" s="40">
        <f t="shared" si="44"/>
        <v>660.68899999999996</v>
      </c>
      <c r="D282" s="144">
        <f t="shared" si="45"/>
        <v>27450</v>
      </c>
      <c r="E282" s="144">
        <f t="shared" si="52"/>
        <v>1070.55</v>
      </c>
      <c r="F282" s="149">
        <f t="shared" si="53"/>
        <v>660.68899999999996</v>
      </c>
      <c r="G282" s="150">
        <f t="shared" si="46"/>
        <v>0</v>
      </c>
      <c r="S282" s="135">
        <f t="shared" si="47"/>
        <v>3.9E-2</v>
      </c>
      <c r="T282" s="135" t="str">
        <f t="shared" si="48"/>
        <v/>
      </c>
      <c r="U282" s="134">
        <f t="shared" si="49"/>
        <v>-409.86099999999999</v>
      </c>
      <c r="V282" s="41" t="str">
        <f t="shared" si="50"/>
        <v>Lower Brackets</v>
      </c>
      <c r="W282" s="38">
        <f t="shared" si="51"/>
        <v>0</v>
      </c>
    </row>
    <row r="283" spans="1:23" ht="12.75" customHeight="1" x14ac:dyDescent="0.2">
      <c r="A283" s="39">
        <v>27500</v>
      </c>
      <c r="B283" s="40">
        <v>27600</v>
      </c>
      <c r="C283" s="40">
        <f t="shared" si="44"/>
        <v>664.58900000000006</v>
      </c>
      <c r="D283" s="144">
        <f t="shared" si="45"/>
        <v>27550</v>
      </c>
      <c r="E283" s="144">
        <f t="shared" si="52"/>
        <v>1074.45</v>
      </c>
      <c r="F283" s="149">
        <f t="shared" si="53"/>
        <v>664.58900000000006</v>
      </c>
      <c r="G283" s="150">
        <f t="shared" si="46"/>
        <v>0</v>
      </c>
      <c r="S283" s="135">
        <f t="shared" si="47"/>
        <v>3.9E-2</v>
      </c>
      <c r="T283" s="135" t="str">
        <f t="shared" si="48"/>
        <v/>
      </c>
      <c r="U283" s="134">
        <f t="shared" si="49"/>
        <v>-409.86099999999999</v>
      </c>
      <c r="V283" s="41" t="str">
        <f t="shared" si="50"/>
        <v>Lower Brackets</v>
      </c>
      <c r="W283" s="38">
        <f t="shared" si="51"/>
        <v>0</v>
      </c>
    </row>
    <row r="284" spans="1:23" ht="12.75" customHeight="1" x14ac:dyDescent="0.2">
      <c r="A284" s="39">
        <v>27600</v>
      </c>
      <c r="B284" s="40">
        <v>27700</v>
      </c>
      <c r="C284" s="40">
        <f t="shared" si="44"/>
        <v>668.48899999999992</v>
      </c>
      <c r="D284" s="144">
        <f t="shared" si="45"/>
        <v>27650</v>
      </c>
      <c r="E284" s="144">
        <f t="shared" si="52"/>
        <v>1078.3499999999999</v>
      </c>
      <c r="F284" s="149">
        <f t="shared" si="53"/>
        <v>668.48899999999992</v>
      </c>
      <c r="G284" s="150">
        <f t="shared" si="46"/>
        <v>0</v>
      </c>
      <c r="S284" s="135">
        <f t="shared" si="47"/>
        <v>3.9E-2</v>
      </c>
      <c r="T284" s="135" t="str">
        <f t="shared" si="48"/>
        <v/>
      </c>
      <c r="U284" s="134">
        <f t="shared" si="49"/>
        <v>-409.86099999999999</v>
      </c>
      <c r="V284" s="41" t="str">
        <f t="shared" si="50"/>
        <v>Lower Brackets</v>
      </c>
      <c r="W284" s="38">
        <f t="shared" si="51"/>
        <v>0</v>
      </c>
    </row>
    <row r="285" spans="1:23" ht="12.75" customHeight="1" x14ac:dyDescent="0.2">
      <c r="A285" s="39">
        <v>27700</v>
      </c>
      <c r="B285" s="40">
        <v>27800</v>
      </c>
      <c r="C285" s="40">
        <f t="shared" si="44"/>
        <v>672.38900000000001</v>
      </c>
      <c r="D285" s="144">
        <f t="shared" si="45"/>
        <v>27750</v>
      </c>
      <c r="E285" s="144">
        <f t="shared" si="52"/>
        <v>1082.25</v>
      </c>
      <c r="F285" s="149">
        <f t="shared" si="53"/>
        <v>672.38900000000001</v>
      </c>
      <c r="G285" s="150">
        <f t="shared" si="46"/>
        <v>0</v>
      </c>
      <c r="S285" s="135">
        <f t="shared" si="47"/>
        <v>3.9E-2</v>
      </c>
      <c r="T285" s="135" t="str">
        <f t="shared" si="48"/>
        <v/>
      </c>
      <c r="U285" s="134">
        <f t="shared" si="49"/>
        <v>-409.86099999999999</v>
      </c>
      <c r="V285" s="41" t="str">
        <f t="shared" si="50"/>
        <v>Lower Brackets</v>
      </c>
      <c r="W285" s="38">
        <f t="shared" si="51"/>
        <v>0</v>
      </c>
    </row>
    <row r="286" spans="1:23" ht="12.75" customHeight="1" x14ac:dyDescent="0.2">
      <c r="A286" s="39">
        <v>27800</v>
      </c>
      <c r="B286" s="40">
        <v>27900</v>
      </c>
      <c r="C286" s="40">
        <f t="shared" si="44"/>
        <v>676.2890000000001</v>
      </c>
      <c r="D286" s="144">
        <f t="shared" si="45"/>
        <v>27850</v>
      </c>
      <c r="E286" s="144">
        <f t="shared" si="52"/>
        <v>1086.1500000000001</v>
      </c>
      <c r="F286" s="149">
        <f t="shared" si="53"/>
        <v>676.2890000000001</v>
      </c>
      <c r="G286" s="150">
        <f t="shared" si="46"/>
        <v>0</v>
      </c>
      <c r="S286" s="135">
        <f t="shared" si="47"/>
        <v>3.9E-2</v>
      </c>
      <c r="T286" s="135" t="str">
        <f t="shared" si="48"/>
        <v/>
      </c>
      <c r="U286" s="134">
        <f t="shared" si="49"/>
        <v>-409.86099999999999</v>
      </c>
      <c r="V286" s="41" t="str">
        <f t="shared" si="50"/>
        <v>Lower Brackets</v>
      </c>
      <c r="W286" s="38">
        <f t="shared" si="51"/>
        <v>0</v>
      </c>
    </row>
    <row r="287" spans="1:23" ht="12.75" customHeight="1" x14ac:dyDescent="0.2">
      <c r="A287" s="39">
        <v>27900</v>
      </c>
      <c r="B287" s="40">
        <v>28000</v>
      </c>
      <c r="C287" s="40">
        <f t="shared" si="44"/>
        <v>680.18899999999996</v>
      </c>
      <c r="D287" s="144">
        <f t="shared" si="45"/>
        <v>27950</v>
      </c>
      <c r="E287" s="144">
        <f t="shared" si="52"/>
        <v>1090.05</v>
      </c>
      <c r="F287" s="149">
        <f t="shared" si="53"/>
        <v>680.18899999999996</v>
      </c>
      <c r="G287" s="150">
        <f t="shared" si="46"/>
        <v>0</v>
      </c>
      <c r="S287" s="135">
        <f t="shared" si="47"/>
        <v>3.9E-2</v>
      </c>
      <c r="T287" s="135" t="str">
        <f t="shared" si="48"/>
        <v/>
      </c>
      <c r="U287" s="134">
        <f t="shared" si="49"/>
        <v>-409.86099999999999</v>
      </c>
      <c r="V287" s="41" t="str">
        <f t="shared" si="50"/>
        <v>Lower Brackets</v>
      </c>
      <c r="W287" s="38">
        <f t="shared" si="51"/>
        <v>0</v>
      </c>
    </row>
    <row r="288" spans="1:23" ht="12.75" customHeight="1" x14ac:dyDescent="0.2">
      <c r="A288" s="39">
        <v>28000</v>
      </c>
      <c r="B288" s="40">
        <v>28100</v>
      </c>
      <c r="C288" s="40">
        <f t="shared" si="44"/>
        <v>684.08900000000006</v>
      </c>
      <c r="D288" s="144">
        <f t="shared" si="45"/>
        <v>28050</v>
      </c>
      <c r="E288" s="144">
        <f t="shared" si="52"/>
        <v>1093.95</v>
      </c>
      <c r="F288" s="149">
        <f t="shared" si="53"/>
        <v>684.08900000000006</v>
      </c>
      <c r="G288" s="150">
        <f t="shared" si="46"/>
        <v>0</v>
      </c>
      <c r="S288" s="135">
        <f t="shared" si="47"/>
        <v>3.9E-2</v>
      </c>
      <c r="T288" s="135" t="str">
        <f t="shared" si="48"/>
        <v/>
      </c>
      <c r="U288" s="134">
        <f t="shared" si="49"/>
        <v>-409.86099999999999</v>
      </c>
      <c r="V288" s="41" t="str">
        <f t="shared" si="50"/>
        <v>Lower Brackets</v>
      </c>
      <c r="W288" s="38">
        <f t="shared" si="51"/>
        <v>0</v>
      </c>
    </row>
    <row r="289" spans="1:23" ht="12.75" customHeight="1" x14ac:dyDescent="0.2">
      <c r="A289" s="39">
        <v>28100</v>
      </c>
      <c r="B289" s="40">
        <v>28200</v>
      </c>
      <c r="C289" s="40">
        <f t="shared" si="44"/>
        <v>687.98899999999992</v>
      </c>
      <c r="D289" s="144">
        <f t="shared" si="45"/>
        <v>28150</v>
      </c>
      <c r="E289" s="144">
        <f t="shared" si="52"/>
        <v>1097.8499999999999</v>
      </c>
      <c r="F289" s="149">
        <f t="shared" si="53"/>
        <v>687.98899999999992</v>
      </c>
      <c r="G289" s="150">
        <f t="shared" si="46"/>
        <v>0</v>
      </c>
      <c r="S289" s="135">
        <f t="shared" si="47"/>
        <v>3.9E-2</v>
      </c>
      <c r="T289" s="135" t="str">
        <f t="shared" si="48"/>
        <v/>
      </c>
      <c r="U289" s="134">
        <f t="shared" si="49"/>
        <v>-409.86099999999999</v>
      </c>
      <c r="V289" s="41" t="str">
        <f t="shared" si="50"/>
        <v>Lower Brackets</v>
      </c>
      <c r="W289" s="38">
        <f t="shared" si="51"/>
        <v>0</v>
      </c>
    </row>
    <row r="290" spans="1:23" ht="12.75" customHeight="1" x14ac:dyDescent="0.2">
      <c r="A290" s="39">
        <v>28200</v>
      </c>
      <c r="B290" s="40">
        <v>28300</v>
      </c>
      <c r="C290" s="40">
        <f t="shared" si="44"/>
        <v>691.88900000000001</v>
      </c>
      <c r="D290" s="144">
        <f t="shared" si="45"/>
        <v>28250</v>
      </c>
      <c r="E290" s="144">
        <f t="shared" si="52"/>
        <v>1101.75</v>
      </c>
      <c r="F290" s="149">
        <f t="shared" si="53"/>
        <v>691.88900000000001</v>
      </c>
      <c r="G290" s="150">
        <f t="shared" si="46"/>
        <v>0</v>
      </c>
      <c r="S290" s="135">
        <f t="shared" si="47"/>
        <v>3.9E-2</v>
      </c>
      <c r="T290" s="135" t="str">
        <f t="shared" si="48"/>
        <v/>
      </c>
      <c r="U290" s="134">
        <f t="shared" si="49"/>
        <v>-409.86099999999999</v>
      </c>
      <c r="V290" s="41" t="str">
        <f t="shared" si="50"/>
        <v>Lower Brackets</v>
      </c>
      <c r="W290" s="38">
        <f t="shared" si="51"/>
        <v>0</v>
      </c>
    </row>
    <row r="291" spans="1:23" ht="12.75" customHeight="1" x14ac:dyDescent="0.2">
      <c r="A291" s="39">
        <v>28300</v>
      </c>
      <c r="B291" s="40">
        <v>28400</v>
      </c>
      <c r="C291" s="40">
        <f t="shared" si="44"/>
        <v>695.7890000000001</v>
      </c>
      <c r="D291" s="144">
        <f t="shared" si="45"/>
        <v>28350</v>
      </c>
      <c r="E291" s="144">
        <f t="shared" si="52"/>
        <v>1105.6500000000001</v>
      </c>
      <c r="F291" s="149">
        <f t="shared" si="53"/>
        <v>695.7890000000001</v>
      </c>
      <c r="G291" s="150">
        <f t="shared" si="46"/>
        <v>0</v>
      </c>
      <c r="S291" s="135">
        <f t="shared" si="47"/>
        <v>3.9E-2</v>
      </c>
      <c r="T291" s="135" t="str">
        <f t="shared" si="48"/>
        <v/>
      </c>
      <c r="U291" s="134">
        <f t="shared" si="49"/>
        <v>-409.86099999999999</v>
      </c>
      <c r="V291" s="41" t="str">
        <f t="shared" si="50"/>
        <v>Lower Brackets</v>
      </c>
      <c r="W291" s="38">
        <f t="shared" si="51"/>
        <v>0</v>
      </c>
    </row>
    <row r="292" spans="1:23" ht="12.75" customHeight="1" x14ac:dyDescent="0.2">
      <c r="A292" s="39">
        <v>28400</v>
      </c>
      <c r="B292" s="40">
        <v>28500</v>
      </c>
      <c r="C292" s="40">
        <f t="shared" si="44"/>
        <v>699.68899999999996</v>
      </c>
      <c r="D292" s="144">
        <f t="shared" si="45"/>
        <v>28450</v>
      </c>
      <c r="E292" s="144">
        <f t="shared" si="52"/>
        <v>1109.55</v>
      </c>
      <c r="F292" s="149">
        <f t="shared" si="53"/>
        <v>699.68899999999996</v>
      </c>
      <c r="G292" s="150">
        <f t="shared" si="46"/>
        <v>0</v>
      </c>
      <c r="S292" s="135">
        <f t="shared" si="47"/>
        <v>3.9E-2</v>
      </c>
      <c r="T292" s="135" t="str">
        <f t="shared" si="48"/>
        <v/>
      </c>
      <c r="U292" s="134">
        <f t="shared" si="49"/>
        <v>-409.86099999999999</v>
      </c>
      <c r="V292" s="41" t="str">
        <f t="shared" si="50"/>
        <v>Lower Brackets</v>
      </c>
      <c r="W292" s="38">
        <f t="shared" si="51"/>
        <v>0</v>
      </c>
    </row>
    <row r="293" spans="1:23" ht="12.75" customHeight="1" x14ac:dyDescent="0.2">
      <c r="A293" s="39">
        <v>28500</v>
      </c>
      <c r="B293" s="40">
        <v>28600</v>
      </c>
      <c r="C293" s="40">
        <f t="shared" si="44"/>
        <v>703.58900000000006</v>
      </c>
      <c r="D293" s="144">
        <f t="shared" si="45"/>
        <v>28550</v>
      </c>
      <c r="E293" s="144">
        <f t="shared" si="52"/>
        <v>1113.45</v>
      </c>
      <c r="F293" s="149">
        <f t="shared" si="53"/>
        <v>703.58900000000006</v>
      </c>
      <c r="G293" s="150">
        <f t="shared" si="46"/>
        <v>0</v>
      </c>
      <c r="S293" s="135">
        <f t="shared" si="47"/>
        <v>3.9E-2</v>
      </c>
      <c r="T293" s="135" t="str">
        <f t="shared" si="48"/>
        <v/>
      </c>
      <c r="U293" s="134">
        <f t="shared" si="49"/>
        <v>-409.86099999999999</v>
      </c>
      <c r="V293" s="41" t="str">
        <f t="shared" si="50"/>
        <v>Lower Brackets</v>
      </c>
      <c r="W293" s="38">
        <f t="shared" si="51"/>
        <v>0</v>
      </c>
    </row>
    <row r="294" spans="1:23" ht="12.75" customHeight="1" x14ac:dyDescent="0.2">
      <c r="A294" s="39">
        <v>28600</v>
      </c>
      <c r="B294" s="40">
        <v>28700</v>
      </c>
      <c r="C294" s="40">
        <f t="shared" si="44"/>
        <v>707.48899999999992</v>
      </c>
      <c r="D294" s="144">
        <f t="shared" si="45"/>
        <v>28650</v>
      </c>
      <c r="E294" s="144">
        <f t="shared" si="52"/>
        <v>1117.3499999999999</v>
      </c>
      <c r="F294" s="149">
        <f t="shared" si="53"/>
        <v>707.48899999999992</v>
      </c>
      <c r="G294" s="150">
        <f t="shared" si="46"/>
        <v>0</v>
      </c>
      <c r="S294" s="135">
        <f t="shared" si="47"/>
        <v>3.9E-2</v>
      </c>
      <c r="T294" s="135" t="str">
        <f t="shared" si="48"/>
        <v/>
      </c>
      <c r="U294" s="134">
        <f t="shared" si="49"/>
        <v>-409.86099999999999</v>
      </c>
      <c r="V294" s="41" t="str">
        <f t="shared" si="50"/>
        <v>Lower Brackets</v>
      </c>
      <c r="W294" s="38">
        <f t="shared" si="51"/>
        <v>0</v>
      </c>
    </row>
    <row r="295" spans="1:23" ht="12.75" customHeight="1" x14ac:dyDescent="0.2">
      <c r="A295" s="39">
        <v>28700</v>
      </c>
      <c r="B295" s="40">
        <v>28800</v>
      </c>
      <c r="C295" s="40">
        <f t="shared" si="44"/>
        <v>711.38900000000001</v>
      </c>
      <c r="D295" s="144">
        <f t="shared" si="45"/>
        <v>28750</v>
      </c>
      <c r="E295" s="144">
        <f t="shared" si="52"/>
        <v>1121.25</v>
      </c>
      <c r="F295" s="149">
        <f t="shared" si="53"/>
        <v>711.38900000000001</v>
      </c>
      <c r="G295" s="150">
        <f t="shared" si="46"/>
        <v>0</v>
      </c>
      <c r="S295" s="135">
        <f t="shared" si="47"/>
        <v>3.9E-2</v>
      </c>
      <c r="T295" s="135" t="str">
        <f t="shared" si="48"/>
        <v/>
      </c>
      <c r="U295" s="134">
        <f t="shared" si="49"/>
        <v>-409.86099999999999</v>
      </c>
      <c r="V295" s="41" t="str">
        <f t="shared" si="50"/>
        <v>Lower Brackets</v>
      </c>
      <c r="W295" s="38">
        <f t="shared" si="51"/>
        <v>0</v>
      </c>
    </row>
    <row r="296" spans="1:23" ht="12.75" customHeight="1" x14ac:dyDescent="0.2">
      <c r="A296" s="39">
        <v>28800</v>
      </c>
      <c r="B296" s="40">
        <v>28900</v>
      </c>
      <c r="C296" s="40">
        <f t="shared" si="44"/>
        <v>715.2890000000001</v>
      </c>
      <c r="D296" s="144">
        <f t="shared" si="45"/>
        <v>28850</v>
      </c>
      <c r="E296" s="144">
        <f t="shared" si="52"/>
        <v>1125.1500000000001</v>
      </c>
      <c r="F296" s="149">
        <f t="shared" si="53"/>
        <v>715.2890000000001</v>
      </c>
      <c r="G296" s="150">
        <f t="shared" si="46"/>
        <v>0</v>
      </c>
      <c r="S296" s="135">
        <f t="shared" si="47"/>
        <v>3.9E-2</v>
      </c>
      <c r="T296" s="135" t="str">
        <f t="shared" si="48"/>
        <v/>
      </c>
      <c r="U296" s="134">
        <f t="shared" si="49"/>
        <v>-409.86099999999999</v>
      </c>
      <c r="V296" s="41" t="str">
        <f t="shared" si="50"/>
        <v>Lower Brackets</v>
      </c>
      <c r="W296" s="38">
        <f t="shared" si="51"/>
        <v>0</v>
      </c>
    </row>
    <row r="297" spans="1:23" ht="12.75" customHeight="1" x14ac:dyDescent="0.2">
      <c r="A297" s="39">
        <v>28900</v>
      </c>
      <c r="B297" s="40">
        <v>29000</v>
      </c>
      <c r="C297" s="40">
        <f t="shared" si="44"/>
        <v>719.18899999999996</v>
      </c>
      <c r="D297" s="144">
        <f t="shared" si="45"/>
        <v>28950</v>
      </c>
      <c r="E297" s="144">
        <f t="shared" si="52"/>
        <v>1129.05</v>
      </c>
      <c r="F297" s="149">
        <f t="shared" si="53"/>
        <v>719.18899999999996</v>
      </c>
      <c r="G297" s="150">
        <f t="shared" si="46"/>
        <v>0</v>
      </c>
      <c r="S297" s="135">
        <f t="shared" si="47"/>
        <v>3.9E-2</v>
      </c>
      <c r="T297" s="135" t="str">
        <f t="shared" si="48"/>
        <v/>
      </c>
      <c r="U297" s="134">
        <f t="shared" si="49"/>
        <v>-409.86099999999999</v>
      </c>
      <c r="V297" s="41" t="str">
        <f t="shared" si="50"/>
        <v>Lower Brackets</v>
      </c>
      <c r="W297" s="38">
        <f t="shared" si="51"/>
        <v>0</v>
      </c>
    </row>
    <row r="298" spans="1:23" ht="12.75" customHeight="1" x14ac:dyDescent="0.2">
      <c r="A298" s="39">
        <v>29000</v>
      </c>
      <c r="B298" s="40">
        <v>29100</v>
      </c>
      <c r="C298" s="40">
        <f t="shared" si="44"/>
        <v>723.08900000000006</v>
      </c>
      <c r="D298" s="144">
        <f t="shared" si="45"/>
        <v>29050</v>
      </c>
      <c r="E298" s="144">
        <f t="shared" si="52"/>
        <v>1132.95</v>
      </c>
      <c r="F298" s="149">
        <f t="shared" si="53"/>
        <v>723.08900000000006</v>
      </c>
      <c r="G298" s="150">
        <f t="shared" si="46"/>
        <v>0</v>
      </c>
      <c r="S298" s="135">
        <f t="shared" si="47"/>
        <v>3.9E-2</v>
      </c>
      <c r="T298" s="135" t="str">
        <f t="shared" si="48"/>
        <v/>
      </c>
      <c r="U298" s="134">
        <f t="shared" si="49"/>
        <v>-409.86099999999999</v>
      </c>
      <c r="V298" s="41" t="str">
        <f t="shared" si="50"/>
        <v>Lower Brackets</v>
      </c>
      <c r="W298" s="38">
        <f t="shared" si="51"/>
        <v>0</v>
      </c>
    </row>
    <row r="299" spans="1:23" ht="12.75" customHeight="1" x14ac:dyDescent="0.2">
      <c r="A299" s="39">
        <v>29100</v>
      </c>
      <c r="B299" s="40">
        <v>29200</v>
      </c>
      <c r="C299" s="40">
        <f t="shared" si="44"/>
        <v>726.98899999999992</v>
      </c>
      <c r="D299" s="144">
        <f t="shared" si="45"/>
        <v>29150</v>
      </c>
      <c r="E299" s="144">
        <f t="shared" si="52"/>
        <v>1136.8499999999999</v>
      </c>
      <c r="F299" s="149">
        <f t="shared" si="53"/>
        <v>726.98899999999992</v>
      </c>
      <c r="G299" s="150">
        <f t="shared" si="46"/>
        <v>0</v>
      </c>
      <c r="S299" s="135">
        <f t="shared" si="47"/>
        <v>3.9E-2</v>
      </c>
      <c r="T299" s="135" t="str">
        <f t="shared" si="48"/>
        <v/>
      </c>
      <c r="U299" s="134">
        <f t="shared" si="49"/>
        <v>-409.86099999999999</v>
      </c>
      <c r="V299" s="41" t="str">
        <f t="shared" si="50"/>
        <v>Lower Brackets</v>
      </c>
      <c r="W299" s="38">
        <f t="shared" si="51"/>
        <v>0</v>
      </c>
    </row>
    <row r="300" spans="1:23" ht="12.75" customHeight="1" x14ac:dyDescent="0.2">
      <c r="A300" s="39">
        <v>29200</v>
      </c>
      <c r="B300" s="40">
        <v>29300</v>
      </c>
      <c r="C300" s="40">
        <f t="shared" si="44"/>
        <v>730.88900000000001</v>
      </c>
      <c r="D300" s="144">
        <f t="shared" si="45"/>
        <v>29250</v>
      </c>
      <c r="E300" s="144">
        <f t="shared" si="52"/>
        <v>1140.75</v>
      </c>
      <c r="F300" s="149">
        <f t="shared" si="53"/>
        <v>730.88900000000001</v>
      </c>
      <c r="G300" s="150">
        <f t="shared" si="46"/>
        <v>0</v>
      </c>
      <c r="S300" s="135">
        <f t="shared" si="47"/>
        <v>3.9E-2</v>
      </c>
      <c r="T300" s="135" t="str">
        <f t="shared" si="48"/>
        <v/>
      </c>
      <c r="U300" s="134">
        <f t="shared" si="49"/>
        <v>-409.86099999999999</v>
      </c>
      <c r="V300" s="41" t="str">
        <f t="shared" si="50"/>
        <v>Lower Brackets</v>
      </c>
      <c r="W300" s="38">
        <f t="shared" si="51"/>
        <v>0</v>
      </c>
    </row>
    <row r="301" spans="1:23" ht="12.75" customHeight="1" x14ac:dyDescent="0.2">
      <c r="A301" s="39">
        <v>29300</v>
      </c>
      <c r="B301" s="40">
        <v>29400</v>
      </c>
      <c r="C301" s="40">
        <f t="shared" si="44"/>
        <v>734.7890000000001</v>
      </c>
      <c r="D301" s="144">
        <f t="shared" si="45"/>
        <v>29350</v>
      </c>
      <c r="E301" s="144">
        <f t="shared" si="52"/>
        <v>1144.6500000000001</v>
      </c>
      <c r="F301" s="149">
        <f t="shared" si="53"/>
        <v>734.7890000000001</v>
      </c>
      <c r="G301" s="150">
        <f t="shared" si="46"/>
        <v>0</v>
      </c>
      <c r="S301" s="135">
        <f t="shared" si="47"/>
        <v>3.9E-2</v>
      </c>
      <c r="T301" s="135" t="str">
        <f t="shared" si="48"/>
        <v/>
      </c>
      <c r="U301" s="134">
        <f t="shared" si="49"/>
        <v>-409.86099999999999</v>
      </c>
      <c r="V301" s="41" t="str">
        <f t="shared" si="50"/>
        <v>Lower Brackets</v>
      </c>
      <c r="W301" s="38">
        <f t="shared" si="51"/>
        <v>0</v>
      </c>
    </row>
    <row r="302" spans="1:23" ht="12.75" customHeight="1" x14ac:dyDescent="0.2">
      <c r="A302" s="39">
        <v>29400</v>
      </c>
      <c r="B302" s="40">
        <v>29500</v>
      </c>
      <c r="C302" s="40">
        <f t="shared" si="44"/>
        <v>738.68899999999996</v>
      </c>
      <c r="D302" s="144">
        <f t="shared" si="45"/>
        <v>29450</v>
      </c>
      <c r="E302" s="144">
        <f t="shared" si="52"/>
        <v>1148.55</v>
      </c>
      <c r="F302" s="149">
        <f t="shared" si="53"/>
        <v>738.68899999999996</v>
      </c>
      <c r="G302" s="150">
        <f t="shared" si="46"/>
        <v>0</v>
      </c>
      <c r="S302" s="135">
        <f t="shared" si="47"/>
        <v>3.9E-2</v>
      </c>
      <c r="T302" s="135" t="str">
        <f t="shared" si="48"/>
        <v/>
      </c>
      <c r="U302" s="134">
        <f t="shared" si="49"/>
        <v>-409.86099999999999</v>
      </c>
      <c r="V302" s="41" t="str">
        <f t="shared" si="50"/>
        <v>Lower Brackets</v>
      </c>
      <c r="W302" s="38">
        <f t="shared" si="51"/>
        <v>0</v>
      </c>
    </row>
    <row r="303" spans="1:23" ht="12.75" customHeight="1" x14ac:dyDescent="0.2">
      <c r="A303" s="39">
        <v>29500</v>
      </c>
      <c r="B303" s="40">
        <v>29600</v>
      </c>
      <c r="C303" s="40">
        <f t="shared" si="44"/>
        <v>742.58900000000006</v>
      </c>
      <c r="D303" s="144">
        <f t="shared" si="45"/>
        <v>29550</v>
      </c>
      <c r="E303" s="144">
        <f t="shared" si="52"/>
        <v>1152.45</v>
      </c>
      <c r="F303" s="149">
        <f t="shared" si="53"/>
        <v>742.58900000000006</v>
      </c>
      <c r="G303" s="150">
        <f t="shared" si="46"/>
        <v>0</v>
      </c>
      <c r="S303" s="135">
        <f t="shared" si="47"/>
        <v>3.9E-2</v>
      </c>
      <c r="T303" s="135" t="str">
        <f t="shared" si="48"/>
        <v/>
      </c>
      <c r="U303" s="134">
        <f t="shared" si="49"/>
        <v>-409.86099999999999</v>
      </c>
      <c r="V303" s="41" t="str">
        <f t="shared" si="50"/>
        <v>Lower Brackets</v>
      </c>
      <c r="W303" s="38">
        <f t="shared" si="51"/>
        <v>0</v>
      </c>
    </row>
    <row r="304" spans="1:23" ht="12.75" customHeight="1" x14ac:dyDescent="0.2">
      <c r="A304" s="39">
        <v>29600</v>
      </c>
      <c r="B304" s="40">
        <v>29700</v>
      </c>
      <c r="C304" s="40">
        <f t="shared" si="44"/>
        <v>746.48899999999992</v>
      </c>
      <c r="D304" s="144">
        <f t="shared" si="45"/>
        <v>29650</v>
      </c>
      <c r="E304" s="144">
        <f t="shared" si="52"/>
        <v>1156.3499999999999</v>
      </c>
      <c r="F304" s="149">
        <f t="shared" si="53"/>
        <v>746.48899999999992</v>
      </c>
      <c r="G304" s="150">
        <f t="shared" si="46"/>
        <v>0</v>
      </c>
      <c r="S304" s="135">
        <f t="shared" si="47"/>
        <v>3.9E-2</v>
      </c>
      <c r="T304" s="135" t="str">
        <f t="shared" si="48"/>
        <v/>
      </c>
      <c r="U304" s="134">
        <f t="shared" si="49"/>
        <v>-409.86099999999999</v>
      </c>
      <c r="V304" s="41" t="str">
        <f t="shared" si="50"/>
        <v>Lower Brackets</v>
      </c>
      <c r="W304" s="38">
        <f t="shared" si="51"/>
        <v>0</v>
      </c>
    </row>
    <row r="305" spans="1:23" ht="12.75" customHeight="1" x14ac:dyDescent="0.2">
      <c r="A305" s="39">
        <v>29700</v>
      </c>
      <c r="B305" s="40">
        <v>29800</v>
      </c>
      <c r="C305" s="40">
        <f t="shared" si="44"/>
        <v>750.38900000000001</v>
      </c>
      <c r="D305" s="144">
        <f t="shared" si="45"/>
        <v>29750</v>
      </c>
      <c r="E305" s="144">
        <f t="shared" si="52"/>
        <v>1160.25</v>
      </c>
      <c r="F305" s="149">
        <f t="shared" si="53"/>
        <v>750.38900000000001</v>
      </c>
      <c r="G305" s="150">
        <f t="shared" si="46"/>
        <v>0</v>
      </c>
      <c r="S305" s="135">
        <f t="shared" si="47"/>
        <v>3.9E-2</v>
      </c>
      <c r="T305" s="135" t="str">
        <f t="shared" si="48"/>
        <v/>
      </c>
      <c r="U305" s="134">
        <f t="shared" si="49"/>
        <v>-409.86099999999999</v>
      </c>
      <c r="V305" s="41" t="str">
        <f t="shared" si="50"/>
        <v>Lower Brackets</v>
      </c>
      <c r="W305" s="38">
        <f t="shared" si="51"/>
        <v>0</v>
      </c>
    </row>
    <row r="306" spans="1:23" ht="12.75" customHeight="1" x14ac:dyDescent="0.2">
      <c r="A306" s="39">
        <v>29800</v>
      </c>
      <c r="B306" s="40">
        <v>29900</v>
      </c>
      <c r="C306" s="40">
        <f t="shared" si="44"/>
        <v>754.2890000000001</v>
      </c>
      <c r="D306" s="144">
        <f t="shared" si="45"/>
        <v>29850</v>
      </c>
      <c r="E306" s="144">
        <f t="shared" si="52"/>
        <v>1164.1500000000001</v>
      </c>
      <c r="F306" s="149">
        <f t="shared" si="53"/>
        <v>754.2890000000001</v>
      </c>
      <c r="G306" s="150">
        <f t="shared" si="46"/>
        <v>0</v>
      </c>
      <c r="S306" s="135">
        <f t="shared" si="47"/>
        <v>3.9E-2</v>
      </c>
      <c r="T306" s="135" t="str">
        <f t="shared" si="48"/>
        <v/>
      </c>
      <c r="U306" s="134">
        <f t="shared" si="49"/>
        <v>-409.86099999999999</v>
      </c>
      <c r="V306" s="41" t="str">
        <f t="shared" si="50"/>
        <v>Lower Brackets</v>
      </c>
      <c r="W306" s="38">
        <f t="shared" si="51"/>
        <v>0</v>
      </c>
    </row>
    <row r="307" spans="1:23" ht="12.75" customHeight="1" x14ac:dyDescent="0.2">
      <c r="A307" s="39">
        <v>29900</v>
      </c>
      <c r="B307" s="40">
        <v>30000</v>
      </c>
      <c r="C307" s="40">
        <f t="shared" si="44"/>
        <v>758.18899999999996</v>
      </c>
      <c r="D307" s="144">
        <f t="shared" si="45"/>
        <v>29950</v>
      </c>
      <c r="E307" s="144">
        <f t="shared" si="52"/>
        <v>1168.05</v>
      </c>
      <c r="F307" s="149">
        <f t="shared" si="53"/>
        <v>758.18899999999996</v>
      </c>
      <c r="G307" s="150">
        <f t="shared" si="46"/>
        <v>0</v>
      </c>
      <c r="S307" s="135">
        <f t="shared" si="47"/>
        <v>3.9E-2</v>
      </c>
      <c r="T307" s="135" t="str">
        <f t="shared" si="48"/>
        <v/>
      </c>
      <c r="U307" s="134">
        <f t="shared" si="49"/>
        <v>-409.86099999999999</v>
      </c>
      <c r="V307" s="41" t="str">
        <f t="shared" si="50"/>
        <v>Lower Brackets</v>
      </c>
      <c r="W307" s="38">
        <f t="shared" si="51"/>
        <v>0</v>
      </c>
    </row>
    <row r="308" spans="1:23" ht="12.75" customHeight="1" x14ac:dyDescent="0.2">
      <c r="A308" s="39">
        <v>30000</v>
      </c>
      <c r="B308" s="40">
        <v>30100</v>
      </c>
      <c r="C308" s="40">
        <f t="shared" si="44"/>
        <v>762.08900000000006</v>
      </c>
      <c r="D308" s="144">
        <f t="shared" si="45"/>
        <v>30050</v>
      </c>
      <c r="E308" s="144">
        <f t="shared" si="52"/>
        <v>1171.95</v>
      </c>
      <c r="F308" s="149">
        <f t="shared" si="53"/>
        <v>762.08900000000006</v>
      </c>
      <c r="G308" s="150">
        <f t="shared" si="46"/>
        <v>0</v>
      </c>
      <c r="S308" s="135">
        <f t="shared" si="47"/>
        <v>3.9E-2</v>
      </c>
      <c r="T308" s="135" t="str">
        <f t="shared" si="48"/>
        <v/>
      </c>
      <c r="U308" s="134">
        <f t="shared" si="49"/>
        <v>-409.86099999999999</v>
      </c>
      <c r="V308" s="41" t="str">
        <f t="shared" si="50"/>
        <v>Lower Brackets</v>
      </c>
      <c r="W308" s="38">
        <f t="shared" si="51"/>
        <v>0</v>
      </c>
    </row>
    <row r="309" spans="1:23" ht="12.75" customHeight="1" x14ac:dyDescent="0.2">
      <c r="A309" s="39">
        <v>30100</v>
      </c>
      <c r="B309" s="40">
        <v>30200</v>
      </c>
      <c r="C309" s="40">
        <f t="shared" si="44"/>
        <v>765.98899999999992</v>
      </c>
      <c r="D309" s="144">
        <f t="shared" si="45"/>
        <v>30150</v>
      </c>
      <c r="E309" s="144">
        <f t="shared" si="52"/>
        <v>1175.8499999999999</v>
      </c>
      <c r="F309" s="149">
        <f t="shared" si="53"/>
        <v>765.98899999999992</v>
      </c>
      <c r="G309" s="150">
        <f t="shared" si="46"/>
        <v>0</v>
      </c>
      <c r="S309" s="135">
        <f t="shared" si="47"/>
        <v>3.9E-2</v>
      </c>
      <c r="T309" s="135" t="str">
        <f t="shared" si="48"/>
        <v/>
      </c>
      <c r="U309" s="134">
        <f t="shared" si="49"/>
        <v>-409.86099999999999</v>
      </c>
      <c r="V309" s="41" t="str">
        <f t="shared" si="50"/>
        <v>Lower Brackets</v>
      </c>
      <c r="W309" s="38">
        <f t="shared" si="51"/>
        <v>0</v>
      </c>
    </row>
    <row r="310" spans="1:23" ht="12.75" customHeight="1" x14ac:dyDescent="0.2">
      <c r="A310" s="39">
        <v>30200</v>
      </c>
      <c r="B310" s="40">
        <v>30300</v>
      </c>
      <c r="C310" s="40">
        <f t="shared" si="44"/>
        <v>769.88900000000001</v>
      </c>
      <c r="D310" s="144">
        <f t="shared" si="45"/>
        <v>30250</v>
      </c>
      <c r="E310" s="144">
        <f t="shared" si="52"/>
        <v>1179.75</v>
      </c>
      <c r="F310" s="149">
        <f t="shared" si="53"/>
        <v>769.88900000000001</v>
      </c>
      <c r="G310" s="150">
        <f t="shared" si="46"/>
        <v>0</v>
      </c>
      <c r="S310" s="135">
        <f t="shared" si="47"/>
        <v>3.9E-2</v>
      </c>
      <c r="T310" s="135" t="str">
        <f t="shared" si="48"/>
        <v/>
      </c>
      <c r="U310" s="134">
        <f t="shared" si="49"/>
        <v>-409.86099999999999</v>
      </c>
      <c r="V310" s="41" t="str">
        <f t="shared" si="50"/>
        <v>Lower Brackets</v>
      </c>
      <c r="W310" s="38">
        <f t="shared" si="51"/>
        <v>0</v>
      </c>
    </row>
    <row r="311" spans="1:23" ht="12.75" customHeight="1" x14ac:dyDescent="0.2">
      <c r="A311" s="39">
        <v>30300</v>
      </c>
      <c r="B311" s="40">
        <v>30400</v>
      </c>
      <c r="C311" s="40">
        <f t="shared" si="44"/>
        <v>773.7890000000001</v>
      </c>
      <c r="D311" s="144">
        <f t="shared" si="45"/>
        <v>30350</v>
      </c>
      <c r="E311" s="144">
        <f t="shared" si="52"/>
        <v>1183.6500000000001</v>
      </c>
      <c r="F311" s="149">
        <f t="shared" si="53"/>
        <v>773.7890000000001</v>
      </c>
      <c r="G311" s="150">
        <f t="shared" si="46"/>
        <v>0</v>
      </c>
      <c r="S311" s="135">
        <f t="shared" si="47"/>
        <v>3.9E-2</v>
      </c>
      <c r="T311" s="135" t="str">
        <f t="shared" si="48"/>
        <v/>
      </c>
      <c r="U311" s="134">
        <f t="shared" si="49"/>
        <v>-409.86099999999999</v>
      </c>
      <c r="V311" s="41" t="str">
        <f t="shared" si="50"/>
        <v>Lower Brackets</v>
      </c>
      <c r="W311" s="38">
        <f t="shared" si="51"/>
        <v>0</v>
      </c>
    </row>
    <row r="312" spans="1:23" ht="12.75" customHeight="1" x14ac:dyDescent="0.2">
      <c r="A312" s="39">
        <v>30400</v>
      </c>
      <c r="B312" s="40">
        <v>30500</v>
      </c>
      <c r="C312" s="40">
        <f t="shared" si="44"/>
        <v>777.68899999999996</v>
      </c>
      <c r="D312" s="144">
        <f t="shared" si="45"/>
        <v>30450</v>
      </c>
      <c r="E312" s="144">
        <f t="shared" si="52"/>
        <v>1187.55</v>
      </c>
      <c r="F312" s="149">
        <f t="shared" si="53"/>
        <v>777.68899999999996</v>
      </c>
      <c r="G312" s="150">
        <f t="shared" si="46"/>
        <v>0</v>
      </c>
      <c r="S312" s="135">
        <f t="shared" si="47"/>
        <v>3.9E-2</v>
      </c>
      <c r="T312" s="135" t="str">
        <f t="shared" si="48"/>
        <v/>
      </c>
      <c r="U312" s="134">
        <f t="shared" si="49"/>
        <v>-409.86099999999999</v>
      </c>
      <c r="V312" s="41" t="str">
        <f t="shared" si="50"/>
        <v>Lower Brackets</v>
      </c>
      <c r="W312" s="38">
        <f t="shared" si="51"/>
        <v>0</v>
      </c>
    </row>
    <row r="313" spans="1:23" ht="12.75" customHeight="1" x14ac:dyDescent="0.2">
      <c r="A313" s="39">
        <v>30500</v>
      </c>
      <c r="B313" s="40">
        <v>30600</v>
      </c>
      <c r="C313" s="40">
        <f t="shared" si="44"/>
        <v>781.58900000000006</v>
      </c>
      <c r="D313" s="144">
        <f t="shared" si="45"/>
        <v>30550</v>
      </c>
      <c r="E313" s="144">
        <f t="shared" si="52"/>
        <v>1191.45</v>
      </c>
      <c r="F313" s="149">
        <f t="shared" si="53"/>
        <v>781.58900000000006</v>
      </c>
      <c r="G313" s="150">
        <f t="shared" si="46"/>
        <v>0</v>
      </c>
      <c r="S313" s="135">
        <f t="shared" si="47"/>
        <v>3.9E-2</v>
      </c>
      <c r="T313" s="135" t="str">
        <f t="shared" si="48"/>
        <v/>
      </c>
      <c r="U313" s="134">
        <f t="shared" si="49"/>
        <v>-409.86099999999999</v>
      </c>
      <c r="V313" s="41" t="str">
        <f t="shared" si="50"/>
        <v>Lower Brackets</v>
      </c>
      <c r="W313" s="38">
        <f t="shared" si="51"/>
        <v>0</v>
      </c>
    </row>
    <row r="314" spans="1:23" ht="12.75" customHeight="1" x14ac:dyDescent="0.2">
      <c r="A314" s="39">
        <v>30600</v>
      </c>
      <c r="B314" s="40">
        <v>30700</v>
      </c>
      <c r="C314" s="40">
        <f t="shared" si="44"/>
        <v>785.48899999999992</v>
      </c>
      <c r="D314" s="144">
        <f t="shared" si="45"/>
        <v>30650</v>
      </c>
      <c r="E314" s="144">
        <f t="shared" si="52"/>
        <v>1195.3499999999999</v>
      </c>
      <c r="F314" s="149">
        <f t="shared" si="53"/>
        <v>785.48899999999992</v>
      </c>
      <c r="G314" s="150">
        <f t="shared" si="46"/>
        <v>0</v>
      </c>
      <c r="S314" s="135">
        <f t="shared" si="47"/>
        <v>3.9E-2</v>
      </c>
      <c r="T314" s="135" t="str">
        <f t="shared" si="48"/>
        <v/>
      </c>
      <c r="U314" s="134">
        <f t="shared" si="49"/>
        <v>-409.86099999999999</v>
      </c>
      <c r="V314" s="41" t="str">
        <f t="shared" si="50"/>
        <v>Lower Brackets</v>
      </c>
      <c r="W314" s="38">
        <f t="shared" si="51"/>
        <v>0</v>
      </c>
    </row>
    <row r="315" spans="1:23" ht="12.75" customHeight="1" x14ac:dyDescent="0.2">
      <c r="A315" s="39">
        <v>30700</v>
      </c>
      <c r="B315" s="40">
        <v>30800</v>
      </c>
      <c r="C315" s="40">
        <f t="shared" si="44"/>
        <v>789.38900000000001</v>
      </c>
      <c r="D315" s="144">
        <f t="shared" si="45"/>
        <v>30750</v>
      </c>
      <c r="E315" s="144">
        <f t="shared" si="52"/>
        <v>1199.25</v>
      </c>
      <c r="F315" s="149">
        <f t="shared" si="53"/>
        <v>789.38900000000001</v>
      </c>
      <c r="G315" s="150">
        <f t="shared" si="46"/>
        <v>0</v>
      </c>
      <c r="S315" s="135">
        <f t="shared" si="47"/>
        <v>3.9E-2</v>
      </c>
      <c r="T315" s="135" t="str">
        <f t="shared" si="48"/>
        <v/>
      </c>
      <c r="U315" s="134">
        <f t="shared" si="49"/>
        <v>-409.86099999999999</v>
      </c>
      <c r="V315" s="41" t="str">
        <f t="shared" si="50"/>
        <v>Lower Brackets</v>
      </c>
      <c r="W315" s="38">
        <f t="shared" si="51"/>
        <v>0</v>
      </c>
    </row>
    <row r="316" spans="1:23" ht="12.75" customHeight="1" x14ac:dyDescent="0.2">
      <c r="A316" s="39">
        <v>30800</v>
      </c>
      <c r="B316" s="40">
        <v>30900</v>
      </c>
      <c r="C316" s="40">
        <f t="shared" si="44"/>
        <v>793.2890000000001</v>
      </c>
      <c r="D316" s="144">
        <f t="shared" si="45"/>
        <v>30850</v>
      </c>
      <c r="E316" s="144">
        <f t="shared" si="52"/>
        <v>1203.1500000000001</v>
      </c>
      <c r="F316" s="149">
        <f t="shared" si="53"/>
        <v>793.2890000000001</v>
      </c>
      <c r="G316" s="150">
        <f t="shared" si="46"/>
        <v>0</v>
      </c>
      <c r="S316" s="135">
        <f t="shared" si="47"/>
        <v>3.9E-2</v>
      </c>
      <c r="T316" s="135" t="str">
        <f t="shared" si="48"/>
        <v/>
      </c>
      <c r="U316" s="134">
        <f t="shared" si="49"/>
        <v>-409.86099999999999</v>
      </c>
      <c r="V316" s="41" t="str">
        <f t="shared" si="50"/>
        <v>Lower Brackets</v>
      </c>
      <c r="W316" s="38">
        <f t="shared" si="51"/>
        <v>0</v>
      </c>
    </row>
    <row r="317" spans="1:23" ht="12.75" customHeight="1" x14ac:dyDescent="0.2">
      <c r="A317" s="39">
        <v>30900</v>
      </c>
      <c r="B317" s="40">
        <v>31000</v>
      </c>
      <c r="C317" s="40">
        <f t="shared" si="44"/>
        <v>797.18899999999996</v>
      </c>
      <c r="D317" s="144">
        <f t="shared" si="45"/>
        <v>30950</v>
      </c>
      <c r="E317" s="144">
        <f t="shared" si="52"/>
        <v>1207.05</v>
      </c>
      <c r="F317" s="149">
        <f t="shared" si="53"/>
        <v>797.18899999999996</v>
      </c>
      <c r="G317" s="150">
        <f t="shared" si="46"/>
        <v>0</v>
      </c>
      <c r="S317" s="135">
        <f t="shared" si="47"/>
        <v>3.9E-2</v>
      </c>
      <c r="T317" s="135" t="str">
        <f t="shared" si="48"/>
        <v/>
      </c>
      <c r="U317" s="134">
        <f t="shared" si="49"/>
        <v>-409.86099999999999</v>
      </c>
      <c r="V317" s="41" t="str">
        <f t="shared" si="50"/>
        <v>Lower Brackets</v>
      </c>
      <c r="W317" s="38">
        <f t="shared" si="51"/>
        <v>0</v>
      </c>
    </row>
    <row r="318" spans="1:23" ht="12.75" customHeight="1" x14ac:dyDescent="0.2">
      <c r="A318" s="39">
        <v>31000</v>
      </c>
      <c r="B318" s="40">
        <v>31100</v>
      </c>
      <c r="C318" s="40">
        <f t="shared" si="44"/>
        <v>801.08900000000006</v>
      </c>
      <c r="D318" s="144">
        <f t="shared" si="45"/>
        <v>31050</v>
      </c>
      <c r="E318" s="144">
        <f t="shared" si="52"/>
        <v>1210.95</v>
      </c>
      <c r="F318" s="149">
        <f t="shared" si="53"/>
        <v>801.08900000000006</v>
      </c>
      <c r="G318" s="150">
        <f t="shared" si="46"/>
        <v>0</v>
      </c>
      <c r="S318" s="135">
        <f t="shared" si="47"/>
        <v>3.9E-2</v>
      </c>
      <c r="T318" s="135" t="str">
        <f t="shared" si="48"/>
        <v/>
      </c>
      <c r="U318" s="134">
        <f t="shared" si="49"/>
        <v>-409.86099999999999</v>
      </c>
      <c r="V318" s="41" t="str">
        <f t="shared" si="50"/>
        <v>Lower Brackets</v>
      </c>
      <c r="W318" s="38">
        <f t="shared" si="51"/>
        <v>0</v>
      </c>
    </row>
    <row r="319" spans="1:23" ht="12.75" customHeight="1" x14ac:dyDescent="0.2">
      <c r="A319" s="39">
        <v>31100</v>
      </c>
      <c r="B319" s="40">
        <v>31200</v>
      </c>
      <c r="C319" s="40">
        <f t="shared" si="44"/>
        <v>804.98899999999992</v>
      </c>
      <c r="D319" s="144">
        <f t="shared" si="45"/>
        <v>31150</v>
      </c>
      <c r="E319" s="144">
        <f t="shared" si="52"/>
        <v>1214.8499999999999</v>
      </c>
      <c r="F319" s="149">
        <f t="shared" si="53"/>
        <v>804.98899999999992</v>
      </c>
      <c r="G319" s="150">
        <f t="shared" si="46"/>
        <v>0</v>
      </c>
      <c r="S319" s="135">
        <f t="shared" si="47"/>
        <v>3.9E-2</v>
      </c>
      <c r="T319" s="135" t="str">
        <f t="shared" si="48"/>
        <v/>
      </c>
      <c r="U319" s="134">
        <f t="shared" si="49"/>
        <v>-409.86099999999999</v>
      </c>
      <c r="V319" s="41" t="str">
        <f t="shared" si="50"/>
        <v>Lower Brackets</v>
      </c>
      <c r="W319" s="38">
        <f t="shared" si="51"/>
        <v>0</v>
      </c>
    </row>
    <row r="320" spans="1:23" ht="12.75" customHeight="1" x14ac:dyDescent="0.2">
      <c r="A320" s="39">
        <v>31200</v>
      </c>
      <c r="B320" s="40">
        <v>31300</v>
      </c>
      <c r="C320" s="40">
        <f t="shared" si="44"/>
        <v>808.88900000000001</v>
      </c>
      <c r="D320" s="144">
        <f t="shared" si="45"/>
        <v>31250</v>
      </c>
      <c r="E320" s="144">
        <f t="shared" si="52"/>
        <v>1218.75</v>
      </c>
      <c r="F320" s="149">
        <f t="shared" si="53"/>
        <v>808.88900000000001</v>
      </c>
      <c r="G320" s="150">
        <f t="shared" si="46"/>
        <v>0</v>
      </c>
      <c r="S320" s="135">
        <f t="shared" si="47"/>
        <v>3.9E-2</v>
      </c>
      <c r="T320" s="135" t="str">
        <f t="shared" si="48"/>
        <v/>
      </c>
      <c r="U320" s="134">
        <f t="shared" si="49"/>
        <v>-409.86099999999999</v>
      </c>
      <c r="V320" s="41" t="str">
        <f t="shared" si="50"/>
        <v>Lower Brackets</v>
      </c>
      <c r="W320" s="38">
        <f t="shared" si="51"/>
        <v>0</v>
      </c>
    </row>
    <row r="321" spans="1:23" ht="12.75" customHeight="1" x14ac:dyDescent="0.2">
      <c r="A321" s="39">
        <v>31300</v>
      </c>
      <c r="B321" s="40">
        <v>31400</v>
      </c>
      <c r="C321" s="40">
        <f t="shared" si="44"/>
        <v>812.7890000000001</v>
      </c>
      <c r="D321" s="144">
        <f t="shared" si="45"/>
        <v>31350</v>
      </c>
      <c r="E321" s="144">
        <f t="shared" si="52"/>
        <v>1222.6500000000001</v>
      </c>
      <c r="F321" s="149">
        <f t="shared" si="53"/>
        <v>812.7890000000001</v>
      </c>
      <c r="G321" s="150">
        <f t="shared" si="46"/>
        <v>0</v>
      </c>
      <c r="S321" s="135">
        <f t="shared" si="47"/>
        <v>3.9E-2</v>
      </c>
      <c r="T321" s="135" t="str">
        <f t="shared" si="48"/>
        <v/>
      </c>
      <c r="U321" s="134">
        <f t="shared" si="49"/>
        <v>-409.86099999999999</v>
      </c>
      <c r="V321" s="41" t="str">
        <f t="shared" si="50"/>
        <v>Lower Brackets</v>
      </c>
      <c r="W321" s="38">
        <f t="shared" si="51"/>
        <v>0</v>
      </c>
    </row>
    <row r="322" spans="1:23" ht="12.75" customHeight="1" x14ac:dyDescent="0.2">
      <c r="A322" s="39">
        <v>31400</v>
      </c>
      <c r="B322" s="40">
        <v>31500</v>
      </c>
      <c r="C322" s="40">
        <f t="shared" si="44"/>
        <v>816.68899999999996</v>
      </c>
      <c r="D322" s="144">
        <f t="shared" si="45"/>
        <v>31450</v>
      </c>
      <c r="E322" s="144">
        <f t="shared" si="52"/>
        <v>1226.55</v>
      </c>
      <c r="F322" s="149">
        <f t="shared" si="53"/>
        <v>816.68899999999996</v>
      </c>
      <c r="G322" s="150">
        <f t="shared" si="46"/>
        <v>0</v>
      </c>
      <c r="S322" s="135">
        <f t="shared" si="47"/>
        <v>3.9E-2</v>
      </c>
      <c r="T322" s="135" t="str">
        <f t="shared" si="48"/>
        <v/>
      </c>
      <c r="U322" s="134">
        <f t="shared" si="49"/>
        <v>-409.86099999999999</v>
      </c>
      <c r="V322" s="41" t="str">
        <f t="shared" si="50"/>
        <v>Lower Brackets</v>
      </c>
      <c r="W322" s="38">
        <f t="shared" si="51"/>
        <v>0</v>
      </c>
    </row>
    <row r="323" spans="1:23" ht="12.75" customHeight="1" x14ac:dyDescent="0.2">
      <c r="A323" s="39">
        <v>31500</v>
      </c>
      <c r="B323" s="40">
        <v>31600</v>
      </c>
      <c r="C323" s="40">
        <f t="shared" si="44"/>
        <v>820.58900000000006</v>
      </c>
      <c r="D323" s="144">
        <f t="shared" si="45"/>
        <v>31550</v>
      </c>
      <c r="E323" s="144">
        <f t="shared" si="52"/>
        <v>1230.45</v>
      </c>
      <c r="F323" s="149">
        <f t="shared" si="53"/>
        <v>820.58900000000006</v>
      </c>
      <c r="G323" s="150">
        <f t="shared" si="46"/>
        <v>0</v>
      </c>
      <c r="S323" s="135">
        <f t="shared" si="47"/>
        <v>3.9E-2</v>
      </c>
      <c r="T323" s="135" t="str">
        <f t="shared" si="48"/>
        <v/>
      </c>
      <c r="U323" s="134">
        <f t="shared" si="49"/>
        <v>-409.86099999999999</v>
      </c>
      <c r="V323" s="41" t="str">
        <f t="shared" si="50"/>
        <v>Lower Brackets</v>
      </c>
      <c r="W323" s="38">
        <f t="shared" si="51"/>
        <v>0</v>
      </c>
    </row>
    <row r="324" spans="1:23" ht="12.75" customHeight="1" x14ac:dyDescent="0.2">
      <c r="A324" s="39">
        <v>31600</v>
      </c>
      <c r="B324" s="40">
        <v>31700</v>
      </c>
      <c r="C324" s="40">
        <f t="shared" si="44"/>
        <v>824.48899999999992</v>
      </c>
      <c r="D324" s="144">
        <f t="shared" si="45"/>
        <v>31650</v>
      </c>
      <c r="E324" s="144">
        <f t="shared" si="52"/>
        <v>1234.3499999999999</v>
      </c>
      <c r="F324" s="149">
        <f t="shared" si="53"/>
        <v>824.48899999999992</v>
      </c>
      <c r="G324" s="150">
        <f t="shared" si="46"/>
        <v>0</v>
      </c>
      <c r="S324" s="135">
        <f t="shared" si="47"/>
        <v>3.9E-2</v>
      </c>
      <c r="T324" s="135" t="str">
        <f t="shared" si="48"/>
        <v/>
      </c>
      <c r="U324" s="134">
        <f t="shared" si="49"/>
        <v>-409.86099999999999</v>
      </c>
      <c r="V324" s="41" t="str">
        <f t="shared" si="50"/>
        <v>Lower Brackets</v>
      </c>
      <c r="W324" s="38">
        <f t="shared" si="51"/>
        <v>0</v>
      </c>
    </row>
    <row r="325" spans="1:23" ht="12.75" customHeight="1" x14ac:dyDescent="0.2">
      <c r="A325" s="39">
        <v>31700</v>
      </c>
      <c r="B325" s="40">
        <v>31800</v>
      </c>
      <c r="C325" s="40">
        <f t="shared" si="44"/>
        <v>828.38900000000001</v>
      </c>
      <c r="D325" s="144">
        <f t="shared" si="45"/>
        <v>31750</v>
      </c>
      <c r="E325" s="144">
        <f t="shared" si="52"/>
        <v>1238.25</v>
      </c>
      <c r="F325" s="149">
        <f t="shared" si="53"/>
        <v>828.38900000000001</v>
      </c>
      <c r="G325" s="150">
        <f t="shared" si="46"/>
        <v>0</v>
      </c>
      <c r="S325" s="135">
        <f t="shared" si="47"/>
        <v>3.9E-2</v>
      </c>
      <c r="T325" s="135" t="str">
        <f t="shared" si="48"/>
        <v/>
      </c>
      <c r="U325" s="134">
        <f t="shared" si="49"/>
        <v>-409.86099999999999</v>
      </c>
      <c r="V325" s="41" t="str">
        <f t="shared" si="50"/>
        <v>Lower Brackets</v>
      </c>
      <c r="W325" s="38">
        <f t="shared" si="51"/>
        <v>0</v>
      </c>
    </row>
    <row r="326" spans="1:23" ht="12.75" customHeight="1" x14ac:dyDescent="0.2">
      <c r="A326" s="39">
        <v>31800</v>
      </c>
      <c r="B326" s="40">
        <v>31900</v>
      </c>
      <c r="C326" s="40">
        <f t="shared" si="44"/>
        <v>832.2890000000001</v>
      </c>
      <c r="D326" s="144">
        <f t="shared" si="45"/>
        <v>31850</v>
      </c>
      <c r="E326" s="144">
        <f t="shared" si="52"/>
        <v>1242.1500000000001</v>
      </c>
      <c r="F326" s="149">
        <f t="shared" si="53"/>
        <v>832.2890000000001</v>
      </c>
      <c r="G326" s="150">
        <f t="shared" si="46"/>
        <v>0</v>
      </c>
      <c r="S326" s="135">
        <f t="shared" si="47"/>
        <v>3.9E-2</v>
      </c>
      <c r="T326" s="135" t="str">
        <f t="shared" si="48"/>
        <v/>
      </c>
      <c r="U326" s="134">
        <f t="shared" si="49"/>
        <v>-409.86099999999999</v>
      </c>
      <c r="V326" s="41" t="str">
        <f t="shared" si="50"/>
        <v>Lower Brackets</v>
      </c>
      <c r="W326" s="38">
        <f t="shared" si="51"/>
        <v>0</v>
      </c>
    </row>
    <row r="327" spans="1:23" ht="12.75" customHeight="1" x14ac:dyDescent="0.2">
      <c r="A327" s="39">
        <v>31900</v>
      </c>
      <c r="B327" s="40">
        <v>32000</v>
      </c>
      <c r="C327" s="40">
        <f t="shared" si="44"/>
        <v>836.18899999999996</v>
      </c>
      <c r="D327" s="144">
        <f t="shared" si="45"/>
        <v>31950</v>
      </c>
      <c r="E327" s="144">
        <f t="shared" si="52"/>
        <v>1246.05</v>
      </c>
      <c r="F327" s="149">
        <f t="shared" si="53"/>
        <v>836.18899999999996</v>
      </c>
      <c r="G327" s="150">
        <f t="shared" si="46"/>
        <v>0</v>
      </c>
      <c r="S327" s="135">
        <f t="shared" si="47"/>
        <v>3.9E-2</v>
      </c>
      <c r="T327" s="135" t="str">
        <f t="shared" si="48"/>
        <v/>
      </c>
      <c r="U327" s="134">
        <f t="shared" si="49"/>
        <v>-409.86099999999999</v>
      </c>
      <c r="V327" s="41" t="str">
        <f t="shared" si="50"/>
        <v>Lower Brackets</v>
      </c>
      <c r="W327" s="38">
        <f t="shared" si="51"/>
        <v>0</v>
      </c>
    </row>
    <row r="328" spans="1:23" ht="12.75" customHeight="1" x14ac:dyDescent="0.2">
      <c r="A328" s="39">
        <v>32000</v>
      </c>
      <c r="B328" s="40">
        <v>32100</v>
      </c>
      <c r="C328" s="40">
        <f t="shared" ref="C328:C391" si="54">IF(A328&lt;=$J$8,((($A$8:$A$1008+$B$8:$B$1008)/2)*ApplicableTaxRate)+Differential-BracketAdjustment,((($A$8:$A$1008+$B$8:$B$1008)/2)*ApplicableTaxRate)+HighDifferential-BracketAdjustment)</f>
        <v>840.08900000000006</v>
      </c>
      <c r="D328" s="144">
        <f t="shared" ref="D328:D391" si="55">(A328+B328)/2</f>
        <v>32050</v>
      </c>
      <c r="E328" s="144">
        <f t="shared" si="52"/>
        <v>1249.95</v>
      </c>
      <c r="F328" s="149">
        <f t="shared" si="53"/>
        <v>840.08900000000006</v>
      </c>
      <c r="G328" s="150">
        <f t="shared" ref="G328:G391" si="56">C328-F328</f>
        <v>0</v>
      </c>
      <c r="S328" s="135">
        <f t="shared" ref="S328:S391" si="57">IF(AND(A328&gt;=$I$4,A328&lt;=$J$4),$K$4,IF(AND(A328&gt;=$I$5,A328&lt;=$J$5),$K$5,IF(AND(A328&gt;=$I$6,A328&lt;=$J$6),$K$6,IF(AND(A328&gt;=$I$7,A328&lt;=$J$7),$K$7,IF(AND(A328&gt;=$I$8,A328&lt;=$J$8),$K$8,IF(A328&gt;$J$8,$K$8))))))</f>
        <v>3.9E-2</v>
      </c>
      <c r="T328" s="135" t="str">
        <f t="shared" ref="T328:T391" si="58">IF(A328&gt;$J$8,$K$17,"")</f>
        <v/>
      </c>
      <c r="U328" s="134">
        <f t="shared" ref="U328:U391" si="59">IF(AND(A328&gt;=$I$4,A328&lt;=$J$4),$Q$4,IF(AND(A328&gt;=$I$5,A328&lt;=$J$5),$Q$5,IF(AND(A328&gt;=$I$6,A328&lt;=$J$6),$Q$6,IF(AND(A328&gt;=$I$7,A328&lt;=$J$7),$Q$7,IF(AND(A328&gt;=$I$8,A328&lt;=$J$8),$Q$8,IF(A328&gt;$J$8,$Q$8))))))</f>
        <v>-409.86099999999999</v>
      </c>
      <c r="V328" s="41" t="str">
        <f t="shared" ref="V328:V391" si="60">IF(A328&gt;$J$8,$Q$16,"Lower Brackets")</f>
        <v>Lower Brackets</v>
      </c>
      <c r="W328" s="38">
        <f t="shared" ref="W328:W391" si="61">IFERROR(VLOOKUP(A328,$X$8:$Z$53,3,FALSE),0)</f>
        <v>0</v>
      </c>
    </row>
    <row r="329" spans="1:23" ht="12.75" customHeight="1" x14ac:dyDescent="0.2">
      <c r="A329" s="39">
        <v>32100</v>
      </c>
      <c r="B329" s="40">
        <v>32200</v>
      </c>
      <c r="C329" s="40">
        <f t="shared" si="54"/>
        <v>843.98899999999992</v>
      </c>
      <c r="D329" s="144">
        <f t="shared" si="55"/>
        <v>32150</v>
      </c>
      <c r="E329" s="144">
        <f t="shared" ref="E329:E392" si="62">D329*S329</f>
        <v>1253.8499999999999</v>
      </c>
      <c r="F329" s="149">
        <f t="shared" ref="F329:F392" si="63">E329+U329</f>
        <v>843.98899999999992</v>
      </c>
      <c r="G329" s="150">
        <f t="shared" si="56"/>
        <v>0</v>
      </c>
      <c r="S329" s="135">
        <f t="shared" si="57"/>
        <v>3.9E-2</v>
      </c>
      <c r="T329" s="135" t="str">
        <f t="shared" si="58"/>
        <v/>
      </c>
      <c r="U329" s="134">
        <f t="shared" si="59"/>
        <v>-409.86099999999999</v>
      </c>
      <c r="V329" s="41" t="str">
        <f t="shared" si="60"/>
        <v>Lower Brackets</v>
      </c>
      <c r="W329" s="38">
        <f t="shared" si="61"/>
        <v>0</v>
      </c>
    </row>
    <row r="330" spans="1:23" ht="12.75" customHeight="1" x14ac:dyDescent="0.2">
      <c r="A330" s="39">
        <v>32200</v>
      </c>
      <c r="B330" s="40">
        <v>32300</v>
      </c>
      <c r="C330" s="40">
        <f t="shared" si="54"/>
        <v>847.88900000000001</v>
      </c>
      <c r="D330" s="144">
        <f t="shared" si="55"/>
        <v>32250</v>
      </c>
      <c r="E330" s="144">
        <f t="shared" si="62"/>
        <v>1257.75</v>
      </c>
      <c r="F330" s="149">
        <f t="shared" si="63"/>
        <v>847.88900000000001</v>
      </c>
      <c r="G330" s="150">
        <f t="shared" si="56"/>
        <v>0</v>
      </c>
      <c r="S330" s="135">
        <f t="shared" si="57"/>
        <v>3.9E-2</v>
      </c>
      <c r="T330" s="135" t="str">
        <f t="shared" si="58"/>
        <v/>
      </c>
      <c r="U330" s="134">
        <f t="shared" si="59"/>
        <v>-409.86099999999999</v>
      </c>
      <c r="V330" s="41" t="str">
        <f t="shared" si="60"/>
        <v>Lower Brackets</v>
      </c>
      <c r="W330" s="38">
        <f t="shared" si="61"/>
        <v>0</v>
      </c>
    </row>
    <row r="331" spans="1:23" ht="12.75" customHeight="1" x14ac:dyDescent="0.2">
      <c r="A331" s="39">
        <v>32300</v>
      </c>
      <c r="B331" s="40">
        <v>32400</v>
      </c>
      <c r="C331" s="40">
        <f t="shared" si="54"/>
        <v>851.7890000000001</v>
      </c>
      <c r="D331" s="144">
        <f t="shared" si="55"/>
        <v>32350</v>
      </c>
      <c r="E331" s="144">
        <f t="shared" si="62"/>
        <v>1261.6500000000001</v>
      </c>
      <c r="F331" s="149">
        <f t="shared" si="63"/>
        <v>851.7890000000001</v>
      </c>
      <c r="G331" s="150">
        <f t="shared" si="56"/>
        <v>0</v>
      </c>
      <c r="S331" s="135">
        <f t="shared" si="57"/>
        <v>3.9E-2</v>
      </c>
      <c r="T331" s="135" t="str">
        <f t="shared" si="58"/>
        <v/>
      </c>
      <c r="U331" s="134">
        <f t="shared" si="59"/>
        <v>-409.86099999999999</v>
      </c>
      <c r="V331" s="41" t="str">
        <f t="shared" si="60"/>
        <v>Lower Brackets</v>
      </c>
      <c r="W331" s="38">
        <f t="shared" si="61"/>
        <v>0</v>
      </c>
    </row>
    <row r="332" spans="1:23" ht="12.75" customHeight="1" x14ac:dyDescent="0.2">
      <c r="A332" s="39">
        <v>32400</v>
      </c>
      <c r="B332" s="40">
        <v>32500</v>
      </c>
      <c r="C332" s="40">
        <f t="shared" si="54"/>
        <v>855.68899999999996</v>
      </c>
      <c r="D332" s="144">
        <f t="shared" si="55"/>
        <v>32450</v>
      </c>
      <c r="E332" s="144">
        <f t="shared" si="62"/>
        <v>1265.55</v>
      </c>
      <c r="F332" s="149">
        <f t="shared" si="63"/>
        <v>855.68899999999996</v>
      </c>
      <c r="G332" s="150">
        <f t="shared" si="56"/>
        <v>0</v>
      </c>
      <c r="S332" s="135">
        <f t="shared" si="57"/>
        <v>3.9E-2</v>
      </c>
      <c r="T332" s="135" t="str">
        <f t="shared" si="58"/>
        <v/>
      </c>
      <c r="U332" s="134">
        <f t="shared" si="59"/>
        <v>-409.86099999999999</v>
      </c>
      <c r="V332" s="41" t="str">
        <f t="shared" si="60"/>
        <v>Lower Brackets</v>
      </c>
      <c r="W332" s="38">
        <f t="shared" si="61"/>
        <v>0</v>
      </c>
    </row>
    <row r="333" spans="1:23" ht="12.75" customHeight="1" x14ac:dyDescent="0.2">
      <c r="A333" s="39">
        <v>32500</v>
      </c>
      <c r="B333" s="40">
        <v>32600</v>
      </c>
      <c r="C333" s="40">
        <f t="shared" si="54"/>
        <v>859.58900000000006</v>
      </c>
      <c r="D333" s="144">
        <f t="shared" si="55"/>
        <v>32550</v>
      </c>
      <c r="E333" s="144">
        <f t="shared" si="62"/>
        <v>1269.45</v>
      </c>
      <c r="F333" s="149">
        <f t="shared" si="63"/>
        <v>859.58900000000006</v>
      </c>
      <c r="G333" s="150">
        <f t="shared" si="56"/>
        <v>0</v>
      </c>
      <c r="S333" s="135">
        <f t="shared" si="57"/>
        <v>3.9E-2</v>
      </c>
      <c r="T333" s="135" t="str">
        <f t="shared" si="58"/>
        <v/>
      </c>
      <c r="U333" s="134">
        <f t="shared" si="59"/>
        <v>-409.86099999999999</v>
      </c>
      <c r="V333" s="41" t="str">
        <f t="shared" si="60"/>
        <v>Lower Brackets</v>
      </c>
      <c r="W333" s="38">
        <f t="shared" si="61"/>
        <v>0</v>
      </c>
    </row>
    <row r="334" spans="1:23" ht="12.75" customHeight="1" x14ac:dyDescent="0.2">
      <c r="A334" s="39">
        <v>32600</v>
      </c>
      <c r="B334" s="40">
        <v>32700</v>
      </c>
      <c r="C334" s="40">
        <f t="shared" si="54"/>
        <v>863.48899999999992</v>
      </c>
      <c r="D334" s="144">
        <f t="shared" si="55"/>
        <v>32650</v>
      </c>
      <c r="E334" s="144">
        <f t="shared" si="62"/>
        <v>1273.3499999999999</v>
      </c>
      <c r="F334" s="149">
        <f t="shared" si="63"/>
        <v>863.48899999999992</v>
      </c>
      <c r="G334" s="150">
        <f t="shared" si="56"/>
        <v>0</v>
      </c>
      <c r="S334" s="135">
        <f t="shared" si="57"/>
        <v>3.9E-2</v>
      </c>
      <c r="T334" s="135" t="str">
        <f t="shared" si="58"/>
        <v/>
      </c>
      <c r="U334" s="134">
        <f t="shared" si="59"/>
        <v>-409.86099999999999</v>
      </c>
      <c r="V334" s="41" t="str">
        <f t="shared" si="60"/>
        <v>Lower Brackets</v>
      </c>
      <c r="W334" s="38">
        <f t="shared" si="61"/>
        <v>0</v>
      </c>
    </row>
    <row r="335" spans="1:23" ht="12.75" customHeight="1" x14ac:dyDescent="0.2">
      <c r="A335" s="39">
        <v>32700</v>
      </c>
      <c r="B335" s="40">
        <v>32800</v>
      </c>
      <c r="C335" s="40">
        <f t="shared" si="54"/>
        <v>867.38900000000001</v>
      </c>
      <c r="D335" s="144">
        <f t="shared" si="55"/>
        <v>32750</v>
      </c>
      <c r="E335" s="144">
        <f t="shared" si="62"/>
        <v>1277.25</v>
      </c>
      <c r="F335" s="149">
        <f t="shared" si="63"/>
        <v>867.38900000000001</v>
      </c>
      <c r="G335" s="150">
        <f t="shared" si="56"/>
        <v>0</v>
      </c>
      <c r="S335" s="135">
        <f t="shared" si="57"/>
        <v>3.9E-2</v>
      </c>
      <c r="T335" s="135" t="str">
        <f t="shared" si="58"/>
        <v/>
      </c>
      <c r="U335" s="134">
        <f t="shared" si="59"/>
        <v>-409.86099999999999</v>
      </c>
      <c r="V335" s="41" t="str">
        <f t="shared" si="60"/>
        <v>Lower Brackets</v>
      </c>
      <c r="W335" s="38">
        <f t="shared" si="61"/>
        <v>0</v>
      </c>
    </row>
    <row r="336" spans="1:23" ht="12.75" customHeight="1" x14ac:dyDescent="0.2">
      <c r="A336" s="39">
        <v>32800</v>
      </c>
      <c r="B336" s="40">
        <v>32900</v>
      </c>
      <c r="C336" s="40">
        <f t="shared" si="54"/>
        <v>871.2890000000001</v>
      </c>
      <c r="D336" s="144">
        <f t="shared" si="55"/>
        <v>32850</v>
      </c>
      <c r="E336" s="144">
        <f t="shared" si="62"/>
        <v>1281.1500000000001</v>
      </c>
      <c r="F336" s="149">
        <f t="shared" si="63"/>
        <v>871.2890000000001</v>
      </c>
      <c r="G336" s="150">
        <f t="shared" si="56"/>
        <v>0</v>
      </c>
      <c r="S336" s="135">
        <f t="shared" si="57"/>
        <v>3.9E-2</v>
      </c>
      <c r="T336" s="135" t="str">
        <f t="shared" si="58"/>
        <v/>
      </c>
      <c r="U336" s="134">
        <f t="shared" si="59"/>
        <v>-409.86099999999999</v>
      </c>
      <c r="V336" s="41" t="str">
        <f t="shared" si="60"/>
        <v>Lower Brackets</v>
      </c>
      <c r="W336" s="38">
        <f t="shared" si="61"/>
        <v>0</v>
      </c>
    </row>
    <row r="337" spans="1:23" ht="12.75" customHeight="1" x14ac:dyDescent="0.2">
      <c r="A337" s="39">
        <v>32900</v>
      </c>
      <c r="B337" s="40">
        <v>33000</v>
      </c>
      <c r="C337" s="40">
        <f t="shared" si="54"/>
        <v>875.18899999999996</v>
      </c>
      <c r="D337" s="144">
        <f t="shared" si="55"/>
        <v>32950</v>
      </c>
      <c r="E337" s="144">
        <f t="shared" si="62"/>
        <v>1285.05</v>
      </c>
      <c r="F337" s="149">
        <f t="shared" si="63"/>
        <v>875.18899999999996</v>
      </c>
      <c r="G337" s="150">
        <f t="shared" si="56"/>
        <v>0</v>
      </c>
      <c r="S337" s="135">
        <f t="shared" si="57"/>
        <v>3.9E-2</v>
      </c>
      <c r="T337" s="135" t="str">
        <f t="shared" si="58"/>
        <v/>
      </c>
      <c r="U337" s="134">
        <f t="shared" si="59"/>
        <v>-409.86099999999999</v>
      </c>
      <c r="V337" s="41" t="str">
        <f t="shared" si="60"/>
        <v>Lower Brackets</v>
      </c>
      <c r="W337" s="38">
        <f t="shared" si="61"/>
        <v>0</v>
      </c>
    </row>
    <row r="338" spans="1:23" ht="12.75" customHeight="1" x14ac:dyDescent="0.2">
      <c r="A338" s="39">
        <v>33000</v>
      </c>
      <c r="B338" s="40">
        <v>33100</v>
      </c>
      <c r="C338" s="40">
        <f t="shared" si="54"/>
        <v>879.08900000000006</v>
      </c>
      <c r="D338" s="144">
        <f t="shared" si="55"/>
        <v>33050</v>
      </c>
      <c r="E338" s="144">
        <f t="shared" si="62"/>
        <v>1288.95</v>
      </c>
      <c r="F338" s="149">
        <f t="shared" si="63"/>
        <v>879.08900000000006</v>
      </c>
      <c r="G338" s="150">
        <f t="shared" si="56"/>
        <v>0</v>
      </c>
      <c r="S338" s="135">
        <f t="shared" si="57"/>
        <v>3.9E-2</v>
      </c>
      <c r="T338" s="135" t="str">
        <f t="shared" si="58"/>
        <v/>
      </c>
      <c r="U338" s="134">
        <f t="shared" si="59"/>
        <v>-409.86099999999999</v>
      </c>
      <c r="V338" s="41" t="str">
        <f t="shared" si="60"/>
        <v>Lower Brackets</v>
      </c>
      <c r="W338" s="38">
        <f t="shared" si="61"/>
        <v>0</v>
      </c>
    </row>
    <row r="339" spans="1:23" ht="12.75" customHeight="1" x14ac:dyDescent="0.2">
      <c r="A339" s="39">
        <v>33100</v>
      </c>
      <c r="B339" s="40">
        <v>33200</v>
      </c>
      <c r="C339" s="40">
        <f t="shared" si="54"/>
        <v>882.98899999999992</v>
      </c>
      <c r="D339" s="144">
        <f t="shared" si="55"/>
        <v>33150</v>
      </c>
      <c r="E339" s="144">
        <f t="shared" si="62"/>
        <v>1292.8499999999999</v>
      </c>
      <c r="F339" s="149">
        <f t="shared" si="63"/>
        <v>882.98899999999992</v>
      </c>
      <c r="G339" s="150">
        <f t="shared" si="56"/>
        <v>0</v>
      </c>
      <c r="S339" s="135">
        <f t="shared" si="57"/>
        <v>3.9E-2</v>
      </c>
      <c r="T339" s="135" t="str">
        <f t="shared" si="58"/>
        <v/>
      </c>
      <c r="U339" s="134">
        <f t="shared" si="59"/>
        <v>-409.86099999999999</v>
      </c>
      <c r="V339" s="41" t="str">
        <f t="shared" si="60"/>
        <v>Lower Brackets</v>
      </c>
      <c r="W339" s="38">
        <f t="shared" si="61"/>
        <v>0</v>
      </c>
    </row>
    <row r="340" spans="1:23" ht="12.75" customHeight="1" x14ac:dyDescent="0.2">
      <c r="A340" s="39">
        <v>33200</v>
      </c>
      <c r="B340" s="40">
        <v>33300</v>
      </c>
      <c r="C340" s="40">
        <f t="shared" si="54"/>
        <v>886.88900000000001</v>
      </c>
      <c r="D340" s="144">
        <f t="shared" si="55"/>
        <v>33250</v>
      </c>
      <c r="E340" s="144">
        <f t="shared" si="62"/>
        <v>1296.75</v>
      </c>
      <c r="F340" s="149">
        <f t="shared" si="63"/>
        <v>886.88900000000001</v>
      </c>
      <c r="G340" s="150">
        <f t="shared" si="56"/>
        <v>0</v>
      </c>
      <c r="S340" s="135">
        <f t="shared" si="57"/>
        <v>3.9E-2</v>
      </c>
      <c r="T340" s="135" t="str">
        <f t="shared" si="58"/>
        <v/>
      </c>
      <c r="U340" s="134">
        <f t="shared" si="59"/>
        <v>-409.86099999999999</v>
      </c>
      <c r="V340" s="41" t="str">
        <f t="shared" si="60"/>
        <v>Lower Brackets</v>
      </c>
      <c r="W340" s="38">
        <f t="shared" si="61"/>
        <v>0</v>
      </c>
    </row>
    <row r="341" spans="1:23" ht="12.75" customHeight="1" x14ac:dyDescent="0.2">
      <c r="A341" s="39">
        <v>33300</v>
      </c>
      <c r="B341" s="40">
        <v>33400</v>
      </c>
      <c r="C341" s="40">
        <f t="shared" si="54"/>
        <v>890.7890000000001</v>
      </c>
      <c r="D341" s="144">
        <f t="shared" si="55"/>
        <v>33350</v>
      </c>
      <c r="E341" s="144">
        <f t="shared" si="62"/>
        <v>1300.6500000000001</v>
      </c>
      <c r="F341" s="149">
        <f t="shared" si="63"/>
        <v>890.7890000000001</v>
      </c>
      <c r="G341" s="150">
        <f t="shared" si="56"/>
        <v>0</v>
      </c>
      <c r="S341" s="135">
        <f t="shared" si="57"/>
        <v>3.9E-2</v>
      </c>
      <c r="T341" s="135" t="str">
        <f t="shared" si="58"/>
        <v/>
      </c>
      <c r="U341" s="134">
        <f t="shared" si="59"/>
        <v>-409.86099999999999</v>
      </c>
      <c r="V341" s="41" t="str">
        <f t="shared" si="60"/>
        <v>Lower Brackets</v>
      </c>
      <c r="W341" s="38">
        <f t="shared" si="61"/>
        <v>0</v>
      </c>
    </row>
    <row r="342" spans="1:23" ht="12.75" customHeight="1" x14ac:dyDescent="0.2">
      <c r="A342" s="39">
        <v>33400</v>
      </c>
      <c r="B342" s="40">
        <v>33500</v>
      </c>
      <c r="C342" s="40">
        <f t="shared" si="54"/>
        <v>894.68899999999996</v>
      </c>
      <c r="D342" s="144">
        <f t="shared" si="55"/>
        <v>33450</v>
      </c>
      <c r="E342" s="144">
        <f t="shared" si="62"/>
        <v>1304.55</v>
      </c>
      <c r="F342" s="149">
        <f t="shared" si="63"/>
        <v>894.68899999999996</v>
      </c>
      <c r="G342" s="150">
        <f t="shared" si="56"/>
        <v>0</v>
      </c>
      <c r="S342" s="135">
        <f t="shared" si="57"/>
        <v>3.9E-2</v>
      </c>
      <c r="T342" s="135" t="str">
        <f t="shared" si="58"/>
        <v/>
      </c>
      <c r="U342" s="134">
        <f t="shared" si="59"/>
        <v>-409.86099999999999</v>
      </c>
      <c r="V342" s="41" t="str">
        <f t="shared" si="60"/>
        <v>Lower Brackets</v>
      </c>
      <c r="W342" s="38">
        <f t="shared" si="61"/>
        <v>0</v>
      </c>
    </row>
    <row r="343" spans="1:23" ht="12.75" customHeight="1" x14ac:dyDescent="0.2">
      <c r="A343" s="39">
        <v>33500</v>
      </c>
      <c r="B343" s="40">
        <v>33600</v>
      </c>
      <c r="C343" s="40">
        <f t="shared" si="54"/>
        <v>898.58900000000006</v>
      </c>
      <c r="D343" s="144">
        <f t="shared" si="55"/>
        <v>33550</v>
      </c>
      <c r="E343" s="144">
        <f t="shared" si="62"/>
        <v>1308.45</v>
      </c>
      <c r="F343" s="149">
        <f t="shared" si="63"/>
        <v>898.58900000000006</v>
      </c>
      <c r="G343" s="150">
        <f t="shared" si="56"/>
        <v>0</v>
      </c>
      <c r="S343" s="135">
        <f t="shared" si="57"/>
        <v>3.9E-2</v>
      </c>
      <c r="T343" s="135" t="str">
        <f t="shared" si="58"/>
        <v/>
      </c>
      <c r="U343" s="134">
        <f t="shared" si="59"/>
        <v>-409.86099999999999</v>
      </c>
      <c r="V343" s="41" t="str">
        <f t="shared" si="60"/>
        <v>Lower Brackets</v>
      </c>
      <c r="W343" s="38">
        <f t="shared" si="61"/>
        <v>0</v>
      </c>
    </row>
    <row r="344" spans="1:23" ht="12.75" customHeight="1" x14ac:dyDescent="0.2">
      <c r="A344" s="39">
        <v>33600</v>
      </c>
      <c r="B344" s="40">
        <v>33700</v>
      </c>
      <c r="C344" s="40">
        <f t="shared" si="54"/>
        <v>902.48899999999992</v>
      </c>
      <c r="D344" s="144">
        <f t="shared" si="55"/>
        <v>33650</v>
      </c>
      <c r="E344" s="144">
        <f t="shared" si="62"/>
        <v>1312.35</v>
      </c>
      <c r="F344" s="149">
        <f t="shared" si="63"/>
        <v>902.48899999999992</v>
      </c>
      <c r="G344" s="150">
        <f t="shared" si="56"/>
        <v>0</v>
      </c>
      <c r="S344" s="135">
        <f t="shared" si="57"/>
        <v>3.9E-2</v>
      </c>
      <c r="T344" s="135" t="str">
        <f t="shared" si="58"/>
        <v/>
      </c>
      <c r="U344" s="134">
        <f t="shared" si="59"/>
        <v>-409.86099999999999</v>
      </c>
      <c r="V344" s="41" t="str">
        <f t="shared" si="60"/>
        <v>Lower Brackets</v>
      </c>
      <c r="W344" s="38">
        <f t="shared" si="61"/>
        <v>0</v>
      </c>
    </row>
    <row r="345" spans="1:23" ht="12.75" customHeight="1" x14ac:dyDescent="0.2">
      <c r="A345" s="39">
        <v>33700</v>
      </c>
      <c r="B345" s="40">
        <v>33800</v>
      </c>
      <c r="C345" s="40">
        <f t="shared" si="54"/>
        <v>906.38900000000001</v>
      </c>
      <c r="D345" s="144">
        <f t="shared" si="55"/>
        <v>33750</v>
      </c>
      <c r="E345" s="144">
        <f t="shared" si="62"/>
        <v>1316.25</v>
      </c>
      <c r="F345" s="149">
        <f t="shared" si="63"/>
        <v>906.38900000000001</v>
      </c>
      <c r="G345" s="150">
        <f t="shared" si="56"/>
        <v>0</v>
      </c>
      <c r="S345" s="135">
        <f t="shared" si="57"/>
        <v>3.9E-2</v>
      </c>
      <c r="T345" s="135" t="str">
        <f t="shared" si="58"/>
        <v/>
      </c>
      <c r="U345" s="134">
        <f t="shared" si="59"/>
        <v>-409.86099999999999</v>
      </c>
      <c r="V345" s="41" t="str">
        <f t="shared" si="60"/>
        <v>Lower Brackets</v>
      </c>
      <c r="W345" s="38">
        <f t="shared" si="61"/>
        <v>0</v>
      </c>
    </row>
    <row r="346" spans="1:23" ht="12.75" customHeight="1" x14ac:dyDescent="0.2">
      <c r="A346" s="39">
        <v>33800</v>
      </c>
      <c r="B346" s="40">
        <v>33900</v>
      </c>
      <c r="C346" s="40">
        <f t="shared" si="54"/>
        <v>910.2890000000001</v>
      </c>
      <c r="D346" s="144">
        <f t="shared" si="55"/>
        <v>33850</v>
      </c>
      <c r="E346" s="144">
        <f t="shared" si="62"/>
        <v>1320.15</v>
      </c>
      <c r="F346" s="149">
        <f t="shared" si="63"/>
        <v>910.2890000000001</v>
      </c>
      <c r="G346" s="150">
        <f t="shared" si="56"/>
        <v>0</v>
      </c>
      <c r="S346" s="135">
        <f t="shared" si="57"/>
        <v>3.9E-2</v>
      </c>
      <c r="T346" s="135" t="str">
        <f t="shared" si="58"/>
        <v/>
      </c>
      <c r="U346" s="134">
        <f t="shared" si="59"/>
        <v>-409.86099999999999</v>
      </c>
      <c r="V346" s="41" t="str">
        <f t="shared" si="60"/>
        <v>Lower Brackets</v>
      </c>
      <c r="W346" s="38">
        <f t="shared" si="61"/>
        <v>0</v>
      </c>
    </row>
    <row r="347" spans="1:23" ht="12.75" customHeight="1" x14ac:dyDescent="0.2">
      <c r="A347" s="39">
        <v>33900</v>
      </c>
      <c r="B347" s="40">
        <v>34000</v>
      </c>
      <c r="C347" s="40">
        <f t="shared" si="54"/>
        <v>914.18899999999996</v>
      </c>
      <c r="D347" s="144">
        <f t="shared" si="55"/>
        <v>33950</v>
      </c>
      <c r="E347" s="144">
        <f t="shared" si="62"/>
        <v>1324.05</v>
      </c>
      <c r="F347" s="149">
        <f t="shared" si="63"/>
        <v>914.18899999999996</v>
      </c>
      <c r="G347" s="150">
        <f t="shared" si="56"/>
        <v>0</v>
      </c>
      <c r="S347" s="135">
        <f t="shared" si="57"/>
        <v>3.9E-2</v>
      </c>
      <c r="T347" s="135" t="str">
        <f t="shared" si="58"/>
        <v/>
      </c>
      <c r="U347" s="134">
        <f t="shared" si="59"/>
        <v>-409.86099999999999</v>
      </c>
      <c r="V347" s="41" t="str">
        <f t="shared" si="60"/>
        <v>Lower Brackets</v>
      </c>
      <c r="W347" s="38">
        <f t="shared" si="61"/>
        <v>0</v>
      </c>
    </row>
    <row r="348" spans="1:23" ht="12.75" customHeight="1" x14ac:dyDescent="0.2">
      <c r="A348" s="39">
        <v>34000</v>
      </c>
      <c r="B348" s="40">
        <v>34100</v>
      </c>
      <c r="C348" s="40">
        <f t="shared" si="54"/>
        <v>918.08900000000006</v>
      </c>
      <c r="D348" s="144">
        <f t="shared" si="55"/>
        <v>34050</v>
      </c>
      <c r="E348" s="144">
        <f t="shared" si="62"/>
        <v>1327.95</v>
      </c>
      <c r="F348" s="149">
        <f t="shared" si="63"/>
        <v>918.08900000000006</v>
      </c>
      <c r="G348" s="150">
        <f t="shared" si="56"/>
        <v>0</v>
      </c>
      <c r="S348" s="135">
        <f t="shared" si="57"/>
        <v>3.9E-2</v>
      </c>
      <c r="T348" s="135" t="str">
        <f t="shared" si="58"/>
        <v/>
      </c>
      <c r="U348" s="134">
        <f t="shared" si="59"/>
        <v>-409.86099999999999</v>
      </c>
      <c r="V348" s="41" t="str">
        <f t="shared" si="60"/>
        <v>Lower Brackets</v>
      </c>
      <c r="W348" s="38">
        <f t="shared" si="61"/>
        <v>0</v>
      </c>
    </row>
    <row r="349" spans="1:23" ht="12.75" customHeight="1" x14ac:dyDescent="0.2">
      <c r="A349" s="39">
        <v>34100</v>
      </c>
      <c r="B349" s="40">
        <v>34200</v>
      </c>
      <c r="C349" s="40">
        <f t="shared" si="54"/>
        <v>921.98899999999992</v>
      </c>
      <c r="D349" s="144">
        <f t="shared" si="55"/>
        <v>34150</v>
      </c>
      <c r="E349" s="144">
        <f t="shared" si="62"/>
        <v>1331.85</v>
      </c>
      <c r="F349" s="149">
        <f t="shared" si="63"/>
        <v>921.98899999999992</v>
      </c>
      <c r="G349" s="150">
        <f t="shared" si="56"/>
        <v>0</v>
      </c>
      <c r="S349" s="135">
        <f t="shared" si="57"/>
        <v>3.9E-2</v>
      </c>
      <c r="T349" s="135" t="str">
        <f t="shared" si="58"/>
        <v/>
      </c>
      <c r="U349" s="134">
        <f t="shared" si="59"/>
        <v>-409.86099999999999</v>
      </c>
      <c r="V349" s="41" t="str">
        <f t="shared" si="60"/>
        <v>Lower Brackets</v>
      </c>
      <c r="W349" s="38">
        <f t="shared" si="61"/>
        <v>0</v>
      </c>
    </row>
    <row r="350" spans="1:23" ht="12.75" customHeight="1" x14ac:dyDescent="0.2">
      <c r="A350" s="39">
        <v>34200</v>
      </c>
      <c r="B350" s="40">
        <v>34300</v>
      </c>
      <c r="C350" s="40">
        <f t="shared" si="54"/>
        <v>925.88900000000001</v>
      </c>
      <c r="D350" s="144">
        <f t="shared" si="55"/>
        <v>34250</v>
      </c>
      <c r="E350" s="144">
        <f t="shared" si="62"/>
        <v>1335.75</v>
      </c>
      <c r="F350" s="149">
        <f t="shared" si="63"/>
        <v>925.88900000000001</v>
      </c>
      <c r="G350" s="150">
        <f t="shared" si="56"/>
        <v>0</v>
      </c>
      <c r="S350" s="135">
        <f t="shared" si="57"/>
        <v>3.9E-2</v>
      </c>
      <c r="T350" s="135" t="str">
        <f t="shared" si="58"/>
        <v/>
      </c>
      <c r="U350" s="134">
        <f t="shared" si="59"/>
        <v>-409.86099999999999</v>
      </c>
      <c r="V350" s="41" t="str">
        <f t="shared" si="60"/>
        <v>Lower Brackets</v>
      </c>
      <c r="W350" s="38">
        <f t="shared" si="61"/>
        <v>0</v>
      </c>
    </row>
    <row r="351" spans="1:23" ht="12.75" customHeight="1" x14ac:dyDescent="0.2">
      <c r="A351" s="39">
        <v>34300</v>
      </c>
      <c r="B351" s="40">
        <v>34400</v>
      </c>
      <c r="C351" s="40">
        <f t="shared" si="54"/>
        <v>929.7890000000001</v>
      </c>
      <c r="D351" s="144">
        <f t="shared" si="55"/>
        <v>34350</v>
      </c>
      <c r="E351" s="144">
        <f t="shared" si="62"/>
        <v>1339.65</v>
      </c>
      <c r="F351" s="149">
        <f t="shared" si="63"/>
        <v>929.7890000000001</v>
      </c>
      <c r="G351" s="150">
        <f t="shared" si="56"/>
        <v>0</v>
      </c>
      <c r="S351" s="135">
        <f t="shared" si="57"/>
        <v>3.9E-2</v>
      </c>
      <c r="T351" s="135" t="str">
        <f t="shared" si="58"/>
        <v/>
      </c>
      <c r="U351" s="134">
        <f t="shared" si="59"/>
        <v>-409.86099999999999</v>
      </c>
      <c r="V351" s="41" t="str">
        <f t="shared" si="60"/>
        <v>Lower Brackets</v>
      </c>
      <c r="W351" s="38">
        <f t="shared" si="61"/>
        <v>0</v>
      </c>
    </row>
    <row r="352" spans="1:23" ht="12.75" customHeight="1" x14ac:dyDescent="0.2">
      <c r="A352" s="39">
        <v>34400</v>
      </c>
      <c r="B352" s="40">
        <v>34500</v>
      </c>
      <c r="C352" s="40">
        <f t="shared" si="54"/>
        <v>933.68899999999996</v>
      </c>
      <c r="D352" s="144">
        <f t="shared" si="55"/>
        <v>34450</v>
      </c>
      <c r="E352" s="144">
        <f t="shared" si="62"/>
        <v>1343.55</v>
      </c>
      <c r="F352" s="149">
        <f t="shared" si="63"/>
        <v>933.68899999999996</v>
      </c>
      <c r="G352" s="150">
        <f t="shared" si="56"/>
        <v>0</v>
      </c>
      <c r="S352" s="135">
        <f t="shared" si="57"/>
        <v>3.9E-2</v>
      </c>
      <c r="T352" s="135" t="str">
        <f t="shared" si="58"/>
        <v/>
      </c>
      <c r="U352" s="134">
        <f t="shared" si="59"/>
        <v>-409.86099999999999</v>
      </c>
      <c r="V352" s="41" t="str">
        <f t="shared" si="60"/>
        <v>Lower Brackets</v>
      </c>
      <c r="W352" s="38">
        <f t="shared" si="61"/>
        <v>0</v>
      </c>
    </row>
    <row r="353" spans="1:23" ht="12.75" customHeight="1" x14ac:dyDescent="0.2">
      <c r="A353" s="39">
        <v>34500</v>
      </c>
      <c r="B353" s="40">
        <v>34600</v>
      </c>
      <c r="C353" s="40">
        <f t="shared" si="54"/>
        <v>937.58900000000006</v>
      </c>
      <c r="D353" s="144">
        <f t="shared" si="55"/>
        <v>34550</v>
      </c>
      <c r="E353" s="144">
        <f t="shared" si="62"/>
        <v>1347.45</v>
      </c>
      <c r="F353" s="149">
        <f t="shared" si="63"/>
        <v>937.58900000000006</v>
      </c>
      <c r="G353" s="150">
        <f t="shared" si="56"/>
        <v>0</v>
      </c>
      <c r="S353" s="135">
        <f t="shared" si="57"/>
        <v>3.9E-2</v>
      </c>
      <c r="T353" s="135" t="str">
        <f t="shared" si="58"/>
        <v/>
      </c>
      <c r="U353" s="134">
        <f t="shared" si="59"/>
        <v>-409.86099999999999</v>
      </c>
      <c r="V353" s="41" t="str">
        <f t="shared" si="60"/>
        <v>Lower Brackets</v>
      </c>
      <c r="W353" s="38">
        <f t="shared" si="61"/>
        <v>0</v>
      </c>
    </row>
    <row r="354" spans="1:23" ht="12.75" customHeight="1" x14ac:dyDescent="0.2">
      <c r="A354" s="39">
        <v>34600</v>
      </c>
      <c r="B354" s="40">
        <v>34700</v>
      </c>
      <c r="C354" s="40">
        <f t="shared" si="54"/>
        <v>941.48899999999992</v>
      </c>
      <c r="D354" s="144">
        <f t="shared" si="55"/>
        <v>34650</v>
      </c>
      <c r="E354" s="144">
        <f t="shared" si="62"/>
        <v>1351.35</v>
      </c>
      <c r="F354" s="149">
        <f t="shared" si="63"/>
        <v>941.48899999999992</v>
      </c>
      <c r="G354" s="150">
        <f t="shared" si="56"/>
        <v>0</v>
      </c>
      <c r="S354" s="135">
        <f t="shared" si="57"/>
        <v>3.9E-2</v>
      </c>
      <c r="T354" s="135" t="str">
        <f t="shared" si="58"/>
        <v/>
      </c>
      <c r="U354" s="134">
        <f t="shared" si="59"/>
        <v>-409.86099999999999</v>
      </c>
      <c r="V354" s="41" t="str">
        <f t="shared" si="60"/>
        <v>Lower Brackets</v>
      </c>
      <c r="W354" s="38">
        <f t="shared" si="61"/>
        <v>0</v>
      </c>
    </row>
    <row r="355" spans="1:23" ht="12.75" customHeight="1" x14ac:dyDescent="0.2">
      <c r="A355" s="39">
        <v>34700</v>
      </c>
      <c r="B355" s="40">
        <v>34800</v>
      </c>
      <c r="C355" s="40">
        <f t="shared" si="54"/>
        <v>945.38900000000001</v>
      </c>
      <c r="D355" s="144">
        <f t="shared" si="55"/>
        <v>34750</v>
      </c>
      <c r="E355" s="144">
        <f t="shared" si="62"/>
        <v>1355.25</v>
      </c>
      <c r="F355" s="149">
        <f t="shared" si="63"/>
        <v>945.38900000000001</v>
      </c>
      <c r="G355" s="150">
        <f t="shared" si="56"/>
        <v>0</v>
      </c>
      <c r="S355" s="135">
        <f t="shared" si="57"/>
        <v>3.9E-2</v>
      </c>
      <c r="T355" s="135" t="str">
        <f t="shared" si="58"/>
        <v/>
      </c>
      <c r="U355" s="134">
        <f t="shared" si="59"/>
        <v>-409.86099999999999</v>
      </c>
      <c r="V355" s="41" t="str">
        <f t="shared" si="60"/>
        <v>Lower Brackets</v>
      </c>
      <c r="W355" s="38">
        <f t="shared" si="61"/>
        <v>0</v>
      </c>
    </row>
    <row r="356" spans="1:23" ht="12.75" customHeight="1" x14ac:dyDescent="0.2">
      <c r="A356" s="39">
        <v>34800</v>
      </c>
      <c r="B356" s="40">
        <v>34900</v>
      </c>
      <c r="C356" s="40">
        <f t="shared" si="54"/>
        <v>949.2890000000001</v>
      </c>
      <c r="D356" s="144">
        <f t="shared" si="55"/>
        <v>34850</v>
      </c>
      <c r="E356" s="144">
        <f t="shared" si="62"/>
        <v>1359.15</v>
      </c>
      <c r="F356" s="149">
        <f t="shared" si="63"/>
        <v>949.2890000000001</v>
      </c>
      <c r="G356" s="150">
        <f t="shared" si="56"/>
        <v>0</v>
      </c>
      <c r="S356" s="135">
        <f t="shared" si="57"/>
        <v>3.9E-2</v>
      </c>
      <c r="T356" s="135" t="str">
        <f t="shared" si="58"/>
        <v/>
      </c>
      <c r="U356" s="134">
        <f t="shared" si="59"/>
        <v>-409.86099999999999</v>
      </c>
      <c r="V356" s="41" t="str">
        <f t="shared" si="60"/>
        <v>Lower Brackets</v>
      </c>
      <c r="W356" s="38">
        <f t="shared" si="61"/>
        <v>0</v>
      </c>
    </row>
    <row r="357" spans="1:23" ht="12.75" customHeight="1" x14ac:dyDescent="0.2">
      <c r="A357" s="39">
        <v>34900</v>
      </c>
      <c r="B357" s="40">
        <v>35000</v>
      </c>
      <c r="C357" s="40">
        <f t="shared" si="54"/>
        <v>953.18899999999996</v>
      </c>
      <c r="D357" s="144">
        <f t="shared" si="55"/>
        <v>34950</v>
      </c>
      <c r="E357" s="144">
        <f t="shared" si="62"/>
        <v>1363.05</v>
      </c>
      <c r="F357" s="149">
        <f t="shared" si="63"/>
        <v>953.18899999999996</v>
      </c>
      <c r="G357" s="150">
        <f t="shared" si="56"/>
        <v>0</v>
      </c>
      <c r="S357" s="135">
        <f t="shared" si="57"/>
        <v>3.9E-2</v>
      </c>
      <c r="T357" s="135" t="str">
        <f t="shared" si="58"/>
        <v/>
      </c>
      <c r="U357" s="134">
        <f t="shared" si="59"/>
        <v>-409.86099999999999</v>
      </c>
      <c r="V357" s="41" t="str">
        <f t="shared" si="60"/>
        <v>Lower Brackets</v>
      </c>
      <c r="W357" s="38">
        <f t="shared" si="61"/>
        <v>0</v>
      </c>
    </row>
    <row r="358" spans="1:23" ht="12.75" customHeight="1" x14ac:dyDescent="0.2">
      <c r="A358" s="39">
        <v>35000</v>
      </c>
      <c r="B358" s="40">
        <v>35100</v>
      </c>
      <c r="C358" s="40">
        <f t="shared" si="54"/>
        <v>957.08900000000006</v>
      </c>
      <c r="D358" s="144">
        <f t="shared" si="55"/>
        <v>35050</v>
      </c>
      <c r="E358" s="144">
        <f t="shared" si="62"/>
        <v>1366.95</v>
      </c>
      <c r="F358" s="149">
        <f t="shared" si="63"/>
        <v>957.08900000000006</v>
      </c>
      <c r="G358" s="150">
        <f t="shared" si="56"/>
        <v>0</v>
      </c>
      <c r="S358" s="135">
        <f t="shared" si="57"/>
        <v>3.9E-2</v>
      </c>
      <c r="T358" s="135" t="str">
        <f t="shared" si="58"/>
        <v/>
      </c>
      <c r="U358" s="134">
        <f t="shared" si="59"/>
        <v>-409.86099999999999</v>
      </c>
      <c r="V358" s="41" t="str">
        <f t="shared" si="60"/>
        <v>Lower Brackets</v>
      </c>
      <c r="W358" s="38">
        <f t="shared" si="61"/>
        <v>0</v>
      </c>
    </row>
    <row r="359" spans="1:23" ht="12.75" customHeight="1" x14ac:dyDescent="0.2">
      <c r="A359" s="39">
        <v>35100</v>
      </c>
      <c r="B359" s="40">
        <v>35200</v>
      </c>
      <c r="C359" s="40">
        <f t="shared" si="54"/>
        <v>960.98899999999992</v>
      </c>
      <c r="D359" s="144">
        <f t="shared" si="55"/>
        <v>35150</v>
      </c>
      <c r="E359" s="144">
        <f t="shared" si="62"/>
        <v>1370.85</v>
      </c>
      <c r="F359" s="149">
        <f t="shared" si="63"/>
        <v>960.98899999999992</v>
      </c>
      <c r="G359" s="150">
        <f t="shared" si="56"/>
        <v>0</v>
      </c>
      <c r="S359" s="135">
        <f t="shared" si="57"/>
        <v>3.9E-2</v>
      </c>
      <c r="T359" s="135" t="str">
        <f t="shared" si="58"/>
        <v/>
      </c>
      <c r="U359" s="134">
        <f t="shared" si="59"/>
        <v>-409.86099999999999</v>
      </c>
      <c r="V359" s="41" t="str">
        <f t="shared" si="60"/>
        <v>Lower Brackets</v>
      </c>
      <c r="W359" s="38">
        <f t="shared" si="61"/>
        <v>0</v>
      </c>
    </row>
    <row r="360" spans="1:23" ht="12.75" customHeight="1" x14ac:dyDescent="0.2">
      <c r="A360" s="39">
        <v>35200</v>
      </c>
      <c r="B360" s="40">
        <v>35300</v>
      </c>
      <c r="C360" s="40">
        <f t="shared" si="54"/>
        <v>964.88900000000001</v>
      </c>
      <c r="D360" s="144">
        <f t="shared" si="55"/>
        <v>35250</v>
      </c>
      <c r="E360" s="144">
        <f t="shared" si="62"/>
        <v>1374.75</v>
      </c>
      <c r="F360" s="149">
        <f t="shared" si="63"/>
        <v>964.88900000000001</v>
      </c>
      <c r="G360" s="150">
        <f t="shared" si="56"/>
        <v>0</v>
      </c>
      <c r="S360" s="135">
        <f t="shared" si="57"/>
        <v>3.9E-2</v>
      </c>
      <c r="T360" s="135" t="str">
        <f t="shared" si="58"/>
        <v/>
      </c>
      <c r="U360" s="134">
        <f t="shared" si="59"/>
        <v>-409.86099999999999</v>
      </c>
      <c r="V360" s="41" t="str">
        <f t="shared" si="60"/>
        <v>Lower Brackets</v>
      </c>
      <c r="W360" s="38">
        <f t="shared" si="61"/>
        <v>0</v>
      </c>
    </row>
    <row r="361" spans="1:23" ht="12.75" customHeight="1" x14ac:dyDescent="0.2">
      <c r="A361" s="39">
        <v>35300</v>
      </c>
      <c r="B361" s="40">
        <v>35400</v>
      </c>
      <c r="C361" s="40">
        <f t="shared" si="54"/>
        <v>968.7890000000001</v>
      </c>
      <c r="D361" s="144">
        <f t="shared" si="55"/>
        <v>35350</v>
      </c>
      <c r="E361" s="144">
        <f t="shared" si="62"/>
        <v>1378.65</v>
      </c>
      <c r="F361" s="149">
        <f t="shared" si="63"/>
        <v>968.7890000000001</v>
      </c>
      <c r="G361" s="150">
        <f t="shared" si="56"/>
        <v>0</v>
      </c>
      <c r="S361" s="135">
        <f t="shared" si="57"/>
        <v>3.9E-2</v>
      </c>
      <c r="T361" s="135" t="str">
        <f t="shared" si="58"/>
        <v/>
      </c>
      <c r="U361" s="134">
        <f t="shared" si="59"/>
        <v>-409.86099999999999</v>
      </c>
      <c r="V361" s="41" t="str">
        <f t="shared" si="60"/>
        <v>Lower Brackets</v>
      </c>
      <c r="W361" s="38">
        <f t="shared" si="61"/>
        <v>0</v>
      </c>
    </row>
    <row r="362" spans="1:23" ht="12.75" customHeight="1" x14ac:dyDescent="0.2">
      <c r="A362" s="39">
        <v>35400</v>
      </c>
      <c r="B362" s="40">
        <v>35500</v>
      </c>
      <c r="C362" s="40">
        <f t="shared" si="54"/>
        <v>972.68899999999996</v>
      </c>
      <c r="D362" s="144">
        <f t="shared" si="55"/>
        <v>35450</v>
      </c>
      <c r="E362" s="144">
        <f t="shared" si="62"/>
        <v>1382.55</v>
      </c>
      <c r="F362" s="149">
        <f t="shared" si="63"/>
        <v>972.68899999999996</v>
      </c>
      <c r="G362" s="150">
        <f t="shared" si="56"/>
        <v>0</v>
      </c>
      <c r="S362" s="135">
        <f t="shared" si="57"/>
        <v>3.9E-2</v>
      </c>
      <c r="T362" s="135" t="str">
        <f t="shared" si="58"/>
        <v/>
      </c>
      <c r="U362" s="134">
        <f t="shared" si="59"/>
        <v>-409.86099999999999</v>
      </c>
      <c r="V362" s="41" t="str">
        <f t="shared" si="60"/>
        <v>Lower Brackets</v>
      </c>
      <c r="W362" s="38">
        <f t="shared" si="61"/>
        <v>0</v>
      </c>
    </row>
    <row r="363" spans="1:23" ht="12.75" customHeight="1" x14ac:dyDescent="0.2">
      <c r="A363" s="39">
        <v>35500</v>
      </c>
      <c r="B363" s="40">
        <v>35600</v>
      </c>
      <c r="C363" s="40">
        <f t="shared" si="54"/>
        <v>976.58900000000006</v>
      </c>
      <c r="D363" s="144">
        <f t="shared" si="55"/>
        <v>35550</v>
      </c>
      <c r="E363" s="144">
        <f t="shared" si="62"/>
        <v>1386.45</v>
      </c>
      <c r="F363" s="149">
        <f t="shared" si="63"/>
        <v>976.58900000000006</v>
      </c>
      <c r="G363" s="150">
        <f t="shared" si="56"/>
        <v>0</v>
      </c>
      <c r="S363" s="135">
        <f t="shared" si="57"/>
        <v>3.9E-2</v>
      </c>
      <c r="T363" s="135" t="str">
        <f t="shared" si="58"/>
        <v/>
      </c>
      <c r="U363" s="134">
        <f t="shared" si="59"/>
        <v>-409.86099999999999</v>
      </c>
      <c r="V363" s="41" t="str">
        <f t="shared" si="60"/>
        <v>Lower Brackets</v>
      </c>
      <c r="W363" s="38">
        <f t="shared" si="61"/>
        <v>0</v>
      </c>
    </row>
    <row r="364" spans="1:23" ht="12.75" customHeight="1" x14ac:dyDescent="0.2">
      <c r="A364" s="39">
        <v>35600</v>
      </c>
      <c r="B364" s="40">
        <v>35700</v>
      </c>
      <c r="C364" s="40">
        <f t="shared" si="54"/>
        <v>980.48899999999992</v>
      </c>
      <c r="D364" s="144">
        <f t="shared" si="55"/>
        <v>35650</v>
      </c>
      <c r="E364" s="144">
        <f t="shared" si="62"/>
        <v>1390.35</v>
      </c>
      <c r="F364" s="149">
        <f t="shared" si="63"/>
        <v>980.48899999999992</v>
      </c>
      <c r="G364" s="150">
        <f t="shared" si="56"/>
        <v>0</v>
      </c>
      <c r="S364" s="135">
        <f t="shared" si="57"/>
        <v>3.9E-2</v>
      </c>
      <c r="T364" s="135" t="str">
        <f t="shared" si="58"/>
        <v/>
      </c>
      <c r="U364" s="134">
        <f t="shared" si="59"/>
        <v>-409.86099999999999</v>
      </c>
      <c r="V364" s="41" t="str">
        <f t="shared" si="60"/>
        <v>Lower Brackets</v>
      </c>
      <c r="W364" s="38">
        <f t="shared" si="61"/>
        <v>0</v>
      </c>
    </row>
    <row r="365" spans="1:23" ht="12.75" customHeight="1" x14ac:dyDescent="0.2">
      <c r="A365" s="39">
        <v>35700</v>
      </c>
      <c r="B365" s="40">
        <v>35800</v>
      </c>
      <c r="C365" s="40">
        <f t="shared" si="54"/>
        <v>984.38900000000001</v>
      </c>
      <c r="D365" s="144">
        <f t="shared" si="55"/>
        <v>35750</v>
      </c>
      <c r="E365" s="144">
        <f t="shared" si="62"/>
        <v>1394.25</v>
      </c>
      <c r="F365" s="149">
        <f t="shared" si="63"/>
        <v>984.38900000000001</v>
      </c>
      <c r="G365" s="150">
        <f t="shared" si="56"/>
        <v>0</v>
      </c>
      <c r="S365" s="135">
        <f t="shared" si="57"/>
        <v>3.9E-2</v>
      </c>
      <c r="T365" s="135" t="str">
        <f t="shared" si="58"/>
        <v/>
      </c>
      <c r="U365" s="134">
        <f t="shared" si="59"/>
        <v>-409.86099999999999</v>
      </c>
      <c r="V365" s="41" t="str">
        <f t="shared" si="60"/>
        <v>Lower Brackets</v>
      </c>
      <c r="W365" s="38">
        <f t="shared" si="61"/>
        <v>0</v>
      </c>
    </row>
    <row r="366" spans="1:23" ht="12.75" customHeight="1" x14ac:dyDescent="0.2">
      <c r="A366" s="39">
        <v>35800</v>
      </c>
      <c r="B366" s="40">
        <v>35900</v>
      </c>
      <c r="C366" s="40">
        <f t="shared" si="54"/>
        <v>988.2890000000001</v>
      </c>
      <c r="D366" s="144">
        <f t="shared" si="55"/>
        <v>35850</v>
      </c>
      <c r="E366" s="144">
        <f t="shared" si="62"/>
        <v>1398.15</v>
      </c>
      <c r="F366" s="149">
        <f t="shared" si="63"/>
        <v>988.2890000000001</v>
      </c>
      <c r="G366" s="150">
        <f t="shared" si="56"/>
        <v>0</v>
      </c>
      <c r="S366" s="135">
        <f t="shared" si="57"/>
        <v>3.9E-2</v>
      </c>
      <c r="T366" s="135" t="str">
        <f t="shared" si="58"/>
        <v/>
      </c>
      <c r="U366" s="134">
        <f t="shared" si="59"/>
        <v>-409.86099999999999</v>
      </c>
      <c r="V366" s="41" t="str">
        <f t="shared" si="60"/>
        <v>Lower Brackets</v>
      </c>
      <c r="W366" s="38">
        <f t="shared" si="61"/>
        <v>0</v>
      </c>
    </row>
    <row r="367" spans="1:23" ht="12.75" customHeight="1" x14ac:dyDescent="0.2">
      <c r="A367" s="39">
        <v>35900</v>
      </c>
      <c r="B367" s="40">
        <v>36000</v>
      </c>
      <c r="C367" s="40">
        <f t="shared" si="54"/>
        <v>992.18899999999996</v>
      </c>
      <c r="D367" s="144">
        <f t="shared" si="55"/>
        <v>35950</v>
      </c>
      <c r="E367" s="144">
        <f t="shared" si="62"/>
        <v>1402.05</v>
      </c>
      <c r="F367" s="149">
        <f t="shared" si="63"/>
        <v>992.18899999999996</v>
      </c>
      <c r="G367" s="150">
        <f t="shared" si="56"/>
        <v>0</v>
      </c>
      <c r="S367" s="135">
        <f t="shared" si="57"/>
        <v>3.9E-2</v>
      </c>
      <c r="T367" s="135" t="str">
        <f t="shared" si="58"/>
        <v/>
      </c>
      <c r="U367" s="134">
        <f t="shared" si="59"/>
        <v>-409.86099999999999</v>
      </c>
      <c r="V367" s="41" t="str">
        <f t="shared" si="60"/>
        <v>Lower Brackets</v>
      </c>
      <c r="W367" s="38">
        <f t="shared" si="61"/>
        <v>0</v>
      </c>
    </row>
    <row r="368" spans="1:23" ht="12.75" customHeight="1" x14ac:dyDescent="0.2">
      <c r="A368" s="39">
        <v>36000</v>
      </c>
      <c r="B368" s="40">
        <v>36100</v>
      </c>
      <c r="C368" s="40">
        <f t="shared" si="54"/>
        <v>996.08900000000006</v>
      </c>
      <c r="D368" s="144">
        <f t="shared" si="55"/>
        <v>36050</v>
      </c>
      <c r="E368" s="144">
        <f t="shared" si="62"/>
        <v>1405.95</v>
      </c>
      <c r="F368" s="149">
        <f t="shared" si="63"/>
        <v>996.08900000000006</v>
      </c>
      <c r="G368" s="150">
        <f t="shared" si="56"/>
        <v>0</v>
      </c>
      <c r="S368" s="135">
        <f t="shared" si="57"/>
        <v>3.9E-2</v>
      </c>
      <c r="T368" s="135" t="str">
        <f t="shared" si="58"/>
        <v/>
      </c>
      <c r="U368" s="134">
        <f t="shared" si="59"/>
        <v>-409.86099999999999</v>
      </c>
      <c r="V368" s="41" t="str">
        <f t="shared" si="60"/>
        <v>Lower Brackets</v>
      </c>
      <c r="W368" s="38">
        <f t="shared" si="61"/>
        <v>0</v>
      </c>
    </row>
    <row r="369" spans="1:23" ht="12.75" customHeight="1" x14ac:dyDescent="0.2">
      <c r="A369" s="39">
        <v>36100</v>
      </c>
      <c r="B369" s="40">
        <v>36200</v>
      </c>
      <c r="C369" s="40">
        <f t="shared" si="54"/>
        <v>999.98899999999992</v>
      </c>
      <c r="D369" s="144">
        <f t="shared" si="55"/>
        <v>36150</v>
      </c>
      <c r="E369" s="144">
        <f t="shared" si="62"/>
        <v>1409.85</v>
      </c>
      <c r="F369" s="149">
        <f t="shared" si="63"/>
        <v>999.98899999999992</v>
      </c>
      <c r="G369" s="150">
        <f t="shared" si="56"/>
        <v>0</v>
      </c>
      <c r="S369" s="135">
        <f t="shared" si="57"/>
        <v>3.9E-2</v>
      </c>
      <c r="T369" s="135" t="str">
        <f t="shared" si="58"/>
        <v/>
      </c>
      <c r="U369" s="134">
        <f t="shared" si="59"/>
        <v>-409.86099999999999</v>
      </c>
      <c r="V369" s="41" t="str">
        <f t="shared" si="60"/>
        <v>Lower Brackets</v>
      </c>
      <c r="W369" s="38">
        <f t="shared" si="61"/>
        <v>0</v>
      </c>
    </row>
    <row r="370" spans="1:23" ht="12.75" customHeight="1" x14ac:dyDescent="0.2">
      <c r="A370" s="39">
        <v>36200</v>
      </c>
      <c r="B370" s="40">
        <v>36300</v>
      </c>
      <c r="C370" s="40">
        <f t="shared" si="54"/>
        <v>1003.889</v>
      </c>
      <c r="D370" s="144">
        <f t="shared" si="55"/>
        <v>36250</v>
      </c>
      <c r="E370" s="144">
        <f t="shared" si="62"/>
        <v>1413.75</v>
      </c>
      <c r="F370" s="149">
        <f t="shared" si="63"/>
        <v>1003.889</v>
      </c>
      <c r="G370" s="150">
        <f t="shared" si="56"/>
        <v>0</v>
      </c>
      <c r="S370" s="135">
        <f t="shared" si="57"/>
        <v>3.9E-2</v>
      </c>
      <c r="T370" s="135" t="str">
        <f t="shared" si="58"/>
        <v/>
      </c>
      <c r="U370" s="134">
        <f t="shared" si="59"/>
        <v>-409.86099999999999</v>
      </c>
      <c r="V370" s="41" t="str">
        <f t="shared" si="60"/>
        <v>Lower Brackets</v>
      </c>
      <c r="W370" s="38">
        <f t="shared" si="61"/>
        <v>0</v>
      </c>
    </row>
    <row r="371" spans="1:23" ht="12.75" customHeight="1" x14ac:dyDescent="0.2">
      <c r="A371" s="39">
        <v>36300</v>
      </c>
      <c r="B371" s="40">
        <v>36400</v>
      </c>
      <c r="C371" s="40">
        <f t="shared" si="54"/>
        <v>1007.7890000000001</v>
      </c>
      <c r="D371" s="144">
        <f t="shared" si="55"/>
        <v>36350</v>
      </c>
      <c r="E371" s="144">
        <f t="shared" si="62"/>
        <v>1417.65</v>
      </c>
      <c r="F371" s="149">
        <f t="shared" si="63"/>
        <v>1007.7890000000001</v>
      </c>
      <c r="G371" s="150">
        <f t="shared" si="56"/>
        <v>0</v>
      </c>
      <c r="S371" s="135">
        <f t="shared" si="57"/>
        <v>3.9E-2</v>
      </c>
      <c r="T371" s="135" t="str">
        <f t="shared" si="58"/>
        <v/>
      </c>
      <c r="U371" s="134">
        <f t="shared" si="59"/>
        <v>-409.86099999999999</v>
      </c>
      <c r="V371" s="41" t="str">
        <f t="shared" si="60"/>
        <v>Lower Brackets</v>
      </c>
      <c r="W371" s="38">
        <f t="shared" si="61"/>
        <v>0</v>
      </c>
    </row>
    <row r="372" spans="1:23" ht="12.75" customHeight="1" x14ac:dyDescent="0.2">
      <c r="A372" s="39">
        <v>36400</v>
      </c>
      <c r="B372" s="40">
        <v>36500</v>
      </c>
      <c r="C372" s="40">
        <f t="shared" si="54"/>
        <v>1011.689</v>
      </c>
      <c r="D372" s="144">
        <f t="shared" si="55"/>
        <v>36450</v>
      </c>
      <c r="E372" s="144">
        <f t="shared" si="62"/>
        <v>1421.55</v>
      </c>
      <c r="F372" s="149">
        <f t="shared" si="63"/>
        <v>1011.689</v>
      </c>
      <c r="G372" s="150">
        <f t="shared" si="56"/>
        <v>0</v>
      </c>
      <c r="S372" s="135">
        <f t="shared" si="57"/>
        <v>3.9E-2</v>
      </c>
      <c r="T372" s="135" t="str">
        <f t="shared" si="58"/>
        <v/>
      </c>
      <c r="U372" s="134">
        <f t="shared" si="59"/>
        <v>-409.86099999999999</v>
      </c>
      <c r="V372" s="41" t="str">
        <f t="shared" si="60"/>
        <v>Lower Brackets</v>
      </c>
      <c r="W372" s="38">
        <f t="shared" si="61"/>
        <v>0</v>
      </c>
    </row>
    <row r="373" spans="1:23" ht="12.75" customHeight="1" x14ac:dyDescent="0.2">
      <c r="A373" s="39">
        <v>36500</v>
      </c>
      <c r="B373" s="40">
        <v>36600</v>
      </c>
      <c r="C373" s="40">
        <f t="shared" si="54"/>
        <v>1015.5890000000001</v>
      </c>
      <c r="D373" s="144">
        <f t="shared" si="55"/>
        <v>36550</v>
      </c>
      <c r="E373" s="144">
        <f t="shared" si="62"/>
        <v>1425.45</v>
      </c>
      <c r="F373" s="149">
        <f t="shared" si="63"/>
        <v>1015.5890000000001</v>
      </c>
      <c r="G373" s="150">
        <f t="shared" si="56"/>
        <v>0</v>
      </c>
      <c r="S373" s="135">
        <f t="shared" si="57"/>
        <v>3.9E-2</v>
      </c>
      <c r="T373" s="135" t="str">
        <f t="shared" si="58"/>
        <v/>
      </c>
      <c r="U373" s="134">
        <f t="shared" si="59"/>
        <v>-409.86099999999999</v>
      </c>
      <c r="V373" s="41" t="str">
        <f t="shared" si="60"/>
        <v>Lower Brackets</v>
      </c>
      <c r="W373" s="38">
        <f t="shared" si="61"/>
        <v>0</v>
      </c>
    </row>
    <row r="374" spans="1:23" ht="12.75" customHeight="1" x14ac:dyDescent="0.2">
      <c r="A374" s="39">
        <v>36600</v>
      </c>
      <c r="B374" s="40">
        <v>36700</v>
      </c>
      <c r="C374" s="40">
        <f t="shared" si="54"/>
        <v>1019.4889999999999</v>
      </c>
      <c r="D374" s="144">
        <f t="shared" si="55"/>
        <v>36650</v>
      </c>
      <c r="E374" s="144">
        <f t="shared" si="62"/>
        <v>1429.35</v>
      </c>
      <c r="F374" s="149">
        <f t="shared" si="63"/>
        <v>1019.4889999999999</v>
      </c>
      <c r="G374" s="150">
        <f t="shared" si="56"/>
        <v>0</v>
      </c>
      <c r="S374" s="135">
        <f t="shared" si="57"/>
        <v>3.9E-2</v>
      </c>
      <c r="T374" s="135" t="str">
        <f t="shared" si="58"/>
        <v/>
      </c>
      <c r="U374" s="134">
        <f t="shared" si="59"/>
        <v>-409.86099999999999</v>
      </c>
      <c r="V374" s="41" t="str">
        <f t="shared" si="60"/>
        <v>Lower Brackets</v>
      </c>
      <c r="W374" s="38">
        <f t="shared" si="61"/>
        <v>0</v>
      </c>
    </row>
    <row r="375" spans="1:23" ht="12.75" customHeight="1" x14ac:dyDescent="0.2">
      <c r="A375" s="39">
        <v>36700</v>
      </c>
      <c r="B375" s="40">
        <v>36800</v>
      </c>
      <c r="C375" s="40">
        <f t="shared" si="54"/>
        <v>1023.389</v>
      </c>
      <c r="D375" s="144">
        <f t="shared" si="55"/>
        <v>36750</v>
      </c>
      <c r="E375" s="144">
        <f t="shared" si="62"/>
        <v>1433.25</v>
      </c>
      <c r="F375" s="149">
        <f t="shared" si="63"/>
        <v>1023.389</v>
      </c>
      <c r="G375" s="150">
        <f t="shared" si="56"/>
        <v>0</v>
      </c>
      <c r="S375" s="135">
        <f t="shared" si="57"/>
        <v>3.9E-2</v>
      </c>
      <c r="T375" s="135" t="str">
        <f t="shared" si="58"/>
        <v/>
      </c>
      <c r="U375" s="134">
        <f t="shared" si="59"/>
        <v>-409.86099999999999</v>
      </c>
      <c r="V375" s="41" t="str">
        <f t="shared" si="60"/>
        <v>Lower Brackets</v>
      </c>
      <c r="W375" s="38">
        <f t="shared" si="61"/>
        <v>0</v>
      </c>
    </row>
    <row r="376" spans="1:23" ht="12.75" customHeight="1" x14ac:dyDescent="0.2">
      <c r="A376" s="39">
        <v>36800</v>
      </c>
      <c r="B376" s="40">
        <v>36900</v>
      </c>
      <c r="C376" s="40">
        <f t="shared" si="54"/>
        <v>1027.2890000000002</v>
      </c>
      <c r="D376" s="144">
        <f t="shared" si="55"/>
        <v>36850</v>
      </c>
      <c r="E376" s="144">
        <f t="shared" si="62"/>
        <v>1437.15</v>
      </c>
      <c r="F376" s="149">
        <f t="shared" si="63"/>
        <v>1027.2890000000002</v>
      </c>
      <c r="G376" s="150">
        <f t="shared" si="56"/>
        <v>0</v>
      </c>
      <c r="S376" s="135">
        <f t="shared" si="57"/>
        <v>3.9E-2</v>
      </c>
      <c r="T376" s="135" t="str">
        <f t="shared" si="58"/>
        <v/>
      </c>
      <c r="U376" s="134">
        <f t="shared" si="59"/>
        <v>-409.86099999999999</v>
      </c>
      <c r="V376" s="41" t="str">
        <f t="shared" si="60"/>
        <v>Lower Brackets</v>
      </c>
      <c r="W376" s="38">
        <f t="shared" si="61"/>
        <v>0</v>
      </c>
    </row>
    <row r="377" spans="1:23" ht="12.75" customHeight="1" x14ac:dyDescent="0.2">
      <c r="A377" s="39">
        <v>36900</v>
      </c>
      <c r="B377" s="40">
        <v>37000</v>
      </c>
      <c r="C377" s="40">
        <f t="shared" si="54"/>
        <v>1031.1889999999999</v>
      </c>
      <c r="D377" s="144">
        <f t="shared" si="55"/>
        <v>36950</v>
      </c>
      <c r="E377" s="144">
        <f t="shared" si="62"/>
        <v>1441.05</v>
      </c>
      <c r="F377" s="149">
        <f t="shared" si="63"/>
        <v>1031.1889999999999</v>
      </c>
      <c r="G377" s="150">
        <f t="shared" si="56"/>
        <v>0</v>
      </c>
      <c r="S377" s="135">
        <f t="shared" si="57"/>
        <v>3.9E-2</v>
      </c>
      <c r="T377" s="135" t="str">
        <f t="shared" si="58"/>
        <v/>
      </c>
      <c r="U377" s="134">
        <f t="shared" si="59"/>
        <v>-409.86099999999999</v>
      </c>
      <c r="V377" s="41" t="str">
        <f t="shared" si="60"/>
        <v>Lower Brackets</v>
      </c>
      <c r="W377" s="38">
        <f t="shared" si="61"/>
        <v>0</v>
      </c>
    </row>
    <row r="378" spans="1:23" ht="12.75" customHeight="1" x14ac:dyDescent="0.2">
      <c r="A378" s="39">
        <v>37000</v>
      </c>
      <c r="B378" s="40">
        <v>37100</v>
      </c>
      <c r="C378" s="40">
        <f t="shared" si="54"/>
        <v>1035.0889999999999</v>
      </c>
      <c r="D378" s="144">
        <f t="shared" si="55"/>
        <v>37050</v>
      </c>
      <c r="E378" s="144">
        <f t="shared" si="62"/>
        <v>1444.95</v>
      </c>
      <c r="F378" s="149">
        <f t="shared" si="63"/>
        <v>1035.0889999999999</v>
      </c>
      <c r="G378" s="150">
        <f t="shared" si="56"/>
        <v>0</v>
      </c>
      <c r="S378" s="135">
        <f t="shared" si="57"/>
        <v>3.9E-2</v>
      </c>
      <c r="T378" s="135" t="str">
        <f t="shared" si="58"/>
        <v/>
      </c>
      <c r="U378" s="134">
        <f t="shared" si="59"/>
        <v>-409.86099999999999</v>
      </c>
      <c r="V378" s="41" t="str">
        <f t="shared" si="60"/>
        <v>Lower Brackets</v>
      </c>
      <c r="W378" s="38">
        <f t="shared" si="61"/>
        <v>0</v>
      </c>
    </row>
    <row r="379" spans="1:23" ht="12.75" customHeight="1" x14ac:dyDescent="0.2">
      <c r="A379" s="39">
        <v>37100</v>
      </c>
      <c r="B379" s="40">
        <v>37200</v>
      </c>
      <c r="C379" s="40">
        <f t="shared" si="54"/>
        <v>1038.989</v>
      </c>
      <c r="D379" s="144">
        <f t="shared" si="55"/>
        <v>37150</v>
      </c>
      <c r="E379" s="144">
        <f t="shared" si="62"/>
        <v>1448.85</v>
      </c>
      <c r="F379" s="149">
        <f t="shared" si="63"/>
        <v>1038.989</v>
      </c>
      <c r="G379" s="150">
        <f t="shared" si="56"/>
        <v>0</v>
      </c>
      <c r="S379" s="135">
        <f t="shared" si="57"/>
        <v>3.9E-2</v>
      </c>
      <c r="T379" s="135" t="str">
        <f t="shared" si="58"/>
        <v/>
      </c>
      <c r="U379" s="134">
        <f t="shared" si="59"/>
        <v>-409.86099999999999</v>
      </c>
      <c r="V379" s="41" t="str">
        <f t="shared" si="60"/>
        <v>Lower Brackets</v>
      </c>
      <c r="W379" s="38">
        <f t="shared" si="61"/>
        <v>0</v>
      </c>
    </row>
    <row r="380" spans="1:23" ht="12.75" customHeight="1" x14ac:dyDescent="0.2">
      <c r="A380" s="39">
        <v>37200</v>
      </c>
      <c r="B380" s="40">
        <v>37300</v>
      </c>
      <c r="C380" s="40">
        <f t="shared" si="54"/>
        <v>1042.8890000000001</v>
      </c>
      <c r="D380" s="144">
        <f t="shared" si="55"/>
        <v>37250</v>
      </c>
      <c r="E380" s="144">
        <f t="shared" si="62"/>
        <v>1452.75</v>
      </c>
      <c r="F380" s="149">
        <f t="shared" si="63"/>
        <v>1042.8890000000001</v>
      </c>
      <c r="G380" s="150">
        <f t="shared" si="56"/>
        <v>0</v>
      </c>
      <c r="S380" s="135">
        <f t="shared" si="57"/>
        <v>3.9E-2</v>
      </c>
      <c r="T380" s="135" t="str">
        <f t="shared" si="58"/>
        <v/>
      </c>
      <c r="U380" s="134">
        <f t="shared" si="59"/>
        <v>-409.86099999999999</v>
      </c>
      <c r="V380" s="41" t="str">
        <f t="shared" si="60"/>
        <v>Lower Brackets</v>
      </c>
      <c r="W380" s="38">
        <f t="shared" si="61"/>
        <v>0</v>
      </c>
    </row>
    <row r="381" spans="1:23" ht="12.75" customHeight="1" x14ac:dyDescent="0.2">
      <c r="A381" s="39">
        <v>37300</v>
      </c>
      <c r="B381" s="40">
        <v>37400</v>
      </c>
      <c r="C381" s="40">
        <f t="shared" si="54"/>
        <v>1046.7890000000002</v>
      </c>
      <c r="D381" s="144">
        <f t="shared" si="55"/>
        <v>37350</v>
      </c>
      <c r="E381" s="144">
        <f t="shared" si="62"/>
        <v>1456.65</v>
      </c>
      <c r="F381" s="149">
        <f t="shared" si="63"/>
        <v>1046.7890000000002</v>
      </c>
      <c r="G381" s="150">
        <f t="shared" si="56"/>
        <v>0</v>
      </c>
      <c r="S381" s="135">
        <f t="shared" si="57"/>
        <v>3.9E-2</v>
      </c>
      <c r="T381" s="135" t="str">
        <f t="shared" si="58"/>
        <v/>
      </c>
      <c r="U381" s="134">
        <f t="shared" si="59"/>
        <v>-409.86099999999999</v>
      </c>
      <c r="V381" s="41" t="str">
        <f t="shared" si="60"/>
        <v>Lower Brackets</v>
      </c>
      <c r="W381" s="38">
        <f t="shared" si="61"/>
        <v>0</v>
      </c>
    </row>
    <row r="382" spans="1:23" ht="12.75" customHeight="1" x14ac:dyDescent="0.2">
      <c r="A382" s="39">
        <v>37400</v>
      </c>
      <c r="B382" s="40">
        <v>37500</v>
      </c>
      <c r="C382" s="40">
        <f t="shared" si="54"/>
        <v>1050.6889999999999</v>
      </c>
      <c r="D382" s="144">
        <f t="shared" si="55"/>
        <v>37450</v>
      </c>
      <c r="E382" s="144">
        <f t="shared" si="62"/>
        <v>1460.55</v>
      </c>
      <c r="F382" s="149">
        <f t="shared" si="63"/>
        <v>1050.6889999999999</v>
      </c>
      <c r="G382" s="150">
        <f t="shared" si="56"/>
        <v>0</v>
      </c>
      <c r="S382" s="135">
        <f t="shared" si="57"/>
        <v>3.9E-2</v>
      </c>
      <c r="T382" s="135" t="str">
        <f t="shared" si="58"/>
        <v/>
      </c>
      <c r="U382" s="134">
        <f t="shared" si="59"/>
        <v>-409.86099999999999</v>
      </c>
      <c r="V382" s="41" t="str">
        <f t="shared" si="60"/>
        <v>Lower Brackets</v>
      </c>
      <c r="W382" s="38">
        <f t="shared" si="61"/>
        <v>0</v>
      </c>
    </row>
    <row r="383" spans="1:23" ht="12.75" customHeight="1" x14ac:dyDescent="0.2">
      <c r="A383" s="39">
        <v>37500</v>
      </c>
      <c r="B383" s="40">
        <v>37600</v>
      </c>
      <c r="C383" s="40">
        <f t="shared" si="54"/>
        <v>1054.5889999999999</v>
      </c>
      <c r="D383" s="144">
        <f t="shared" si="55"/>
        <v>37550</v>
      </c>
      <c r="E383" s="144">
        <f t="shared" si="62"/>
        <v>1464.45</v>
      </c>
      <c r="F383" s="149">
        <f t="shared" si="63"/>
        <v>1054.5889999999999</v>
      </c>
      <c r="G383" s="150">
        <f t="shared" si="56"/>
        <v>0</v>
      </c>
      <c r="S383" s="135">
        <f t="shared" si="57"/>
        <v>3.9E-2</v>
      </c>
      <c r="T383" s="135" t="str">
        <f t="shared" si="58"/>
        <v/>
      </c>
      <c r="U383" s="134">
        <f t="shared" si="59"/>
        <v>-409.86099999999999</v>
      </c>
      <c r="V383" s="41" t="str">
        <f t="shared" si="60"/>
        <v>Lower Brackets</v>
      </c>
      <c r="W383" s="38">
        <f t="shared" si="61"/>
        <v>0</v>
      </c>
    </row>
    <row r="384" spans="1:23" ht="12.75" customHeight="1" x14ac:dyDescent="0.2">
      <c r="A384" s="39">
        <v>37600</v>
      </c>
      <c r="B384" s="40">
        <v>37700</v>
      </c>
      <c r="C384" s="40">
        <f t="shared" si="54"/>
        <v>1058.489</v>
      </c>
      <c r="D384" s="144">
        <f t="shared" si="55"/>
        <v>37650</v>
      </c>
      <c r="E384" s="144">
        <f t="shared" si="62"/>
        <v>1468.35</v>
      </c>
      <c r="F384" s="149">
        <f t="shared" si="63"/>
        <v>1058.489</v>
      </c>
      <c r="G384" s="150">
        <f t="shared" si="56"/>
        <v>0</v>
      </c>
      <c r="S384" s="135">
        <f t="shared" si="57"/>
        <v>3.9E-2</v>
      </c>
      <c r="T384" s="135" t="str">
        <f t="shared" si="58"/>
        <v/>
      </c>
      <c r="U384" s="134">
        <f t="shared" si="59"/>
        <v>-409.86099999999999</v>
      </c>
      <c r="V384" s="41" t="str">
        <f t="shared" si="60"/>
        <v>Lower Brackets</v>
      </c>
      <c r="W384" s="38">
        <f t="shared" si="61"/>
        <v>0</v>
      </c>
    </row>
    <row r="385" spans="1:23" ht="12.75" customHeight="1" x14ac:dyDescent="0.2">
      <c r="A385" s="39">
        <v>37700</v>
      </c>
      <c r="B385" s="40">
        <v>37800</v>
      </c>
      <c r="C385" s="40">
        <f t="shared" si="54"/>
        <v>1062.3890000000001</v>
      </c>
      <c r="D385" s="144">
        <f t="shared" si="55"/>
        <v>37750</v>
      </c>
      <c r="E385" s="144">
        <f t="shared" si="62"/>
        <v>1472.25</v>
      </c>
      <c r="F385" s="149">
        <f t="shared" si="63"/>
        <v>1062.3890000000001</v>
      </c>
      <c r="G385" s="150">
        <f t="shared" si="56"/>
        <v>0</v>
      </c>
      <c r="S385" s="135">
        <f t="shared" si="57"/>
        <v>3.9E-2</v>
      </c>
      <c r="T385" s="135" t="str">
        <f t="shared" si="58"/>
        <v/>
      </c>
      <c r="U385" s="134">
        <f t="shared" si="59"/>
        <v>-409.86099999999999</v>
      </c>
      <c r="V385" s="41" t="str">
        <f t="shared" si="60"/>
        <v>Lower Brackets</v>
      </c>
      <c r="W385" s="38">
        <f t="shared" si="61"/>
        <v>0</v>
      </c>
    </row>
    <row r="386" spans="1:23" ht="12.75" customHeight="1" x14ac:dyDescent="0.2">
      <c r="A386" s="39">
        <v>37800</v>
      </c>
      <c r="B386" s="40">
        <v>37900</v>
      </c>
      <c r="C386" s="40">
        <f t="shared" si="54"/>
        <v>1066.2890000000002</v>
      </c>
      <c r="D386" s="144">
        <f t="shared" si="55"/>
        <v>37850</v>
      </c>
      <c r="E386" s="144">
        <f t="shared" si="62"/>
        <v>1476.15</v>
      </c>
      <c r="F386" s="149">
        <f t="shared" si="63"/>
        <v>1066.2890000000002</v>
      </c>
      <c r="G386" s="150">
        <f t="shared" si="56"/>
        <v>0</v>
      </c>
      <c r="S386" s="135">
        <f t="shared" si="57"/>
        <v>3.9E-2</v>
      </c>
      <c r="T386" s="135" t="str">
        <f t="shared" si="58"/>
        <v/>
      </c>
      <c r="U386" s="134">
        <f t="shared" si="59"/>
        <v>-409.86099999999999</v>
      </c>
      <c r="V386" s="41" t="str">
        <f t="shared" si="60"/>
        <v>Lower Brackets</v>
      </c>
      <c r="W386" s="38">
        <f t="shared" si="61"/>
        <v>0</v>
      </c>
    </row>
    <row r="387" spans="1:23" ht="12.75" customHeight="1" x14ac:dyDescent="0.2">
      <c r="A387" s="39">
        <v>37900</v>
      </c>
      <c r="B387" s="40">
        <v>38000</v>
      </c>
      <c r="C387" s="40">
        <f t="shared" si="54"/>
        <v>1070.1889999999999</v>
      </c>
      <c r="D387" s="144">
        <f t="shared" si="55"/>
        <v>37950</v>
      </c>
      <c r="E387" s="144">
        <f t="shared" si="62"/>
        <v>1480.05</v>
      </c>
      <c r="F387" s="149">
        <f t="shared" si="63"/>
        <v>1070.1889999999999</v>
      </c>
      <c r="G387" s="150">
        <f t="shared" si="56"/>
        <v>0</v>
      </c>
      <c r="S387" s="135">
        <f t="shared" si="57"/>
        <v>3.9E-2</v>
      </c>
      <c r="T387" s="135" t="str">
        <f t="shared" si="58"/>
        <v/>
      </c>
      <c r="U387" s="134">
        <f t="shared" si="59"/>
        <v>-409.86099999999999</v>
      </c>
      <c r="V387" s="41" t="str">
        <f t="shared" si="60"/>
        <v>Lower Brackets</v>
      </c>
      <c r="W387" s="38">
        <f t="shared" si="61"/>
        <v>0</v>
      </c>
    </row>
    <row r="388" spans="1:23" ht="12.75" customHeight="1" x14ac:dyDescent="0.2">
      <c r="A388" s="39">
        <v>38000</v>
      </c>
      <c r="B388" s="40">
        <v>38100</v>
      </c>
      <c r="C388" s="40">
        <f t="shared" si="54"/>
        <v>1074.0889999999999</v>
      </c>
      <c r="D388" s="144">
        <f t="shared" si="55"/>
        <v>38050</v>
      </c>
      <c r="E388" s="144">
        <f t="shared" si="62"/>
        <v>1483.95</v>
      </c>
      <c r="F388" s="149">
        <f t="shared" si="63"/>
        <v>1074.0889999999999</v>
      </c>
      <c r="G388" s="150">
        <f t="shared" si="56"/>
        <v>0</v>
      </c>
      <c r="S388" s="135">
        <f t="shared" si="57"/>
        <v>3.9E-2</v>
      </c>
      <c r="T388" s="135" t="str">
        <f t="shared" si="58"/>
        <v/>
      </c>
      <c r="U388" s="134">
        <f t="shared" si="59"/>
        <v>-409.86099999999999</v>
      </c>
      <c r="V388" s="41" t="str">
        <f t="shared" si="60"/>
        <v>Lower Brackets</v>
      </c>
      <c r="W388" s="38">
        <f t="shared" si="61"/>
        <v>0</v>
      </c>
    </row>
    <row r="389" spans="1:23" ht="12.75" customHeight="1" x14ac:dyDescent="0.2">
      <c r="A389" s="39">
        <v>38100</v>
      </c>
      <c r="B389" s="40">
        <v>38200</v>
      </c>
      <c r="C389" s="40">
        <f t="shared" si="54"/>
        <v>1077.989</v>
      </c>
      <c r="D389" s="144">
        <f t="shared" si="55"/>
        <v>38150</v>
      </c>
      <c r="E389" s="144">
        <f t="shared" si="62"/>
        <v>1487.85</v>
      </c>
      <c r="F389" s="149">
        <f t="shared" si="63"/>
        <v>1077.989</v>
      </c>
      <c r="G389" s="150">
        <f t="shared" si="56"/>
        <v>0</v>
      </c>
      <c r="S389" s="135">
        <f t="shared" si="57"/>
        <v>3.9E-2</v>
      </c>
      <c r="T389" s="135" t="str">
        <f t="shared" si="58"/>
        <v/>
      </c>
      <c r="U389" s="134">
        <f t="shared" si="59"/>
        <v>-409.86099999999999</v>
      </c>
      <c r="V389" s="41" t="str">
        <f t="shared" si="60"/>
        <v>Lower Brackets</v>
      </c>
      <c r="W389" s="38">
        <f t="shared" si="61"/>
        <v>0</v>
      </c>
    </row>
    <row r="390" spans="1:23" ht="12.75" customHeight="1" x14ac:dyDescent="0.2">
      <c r="A390" s="39">
        <v>38200</v>
      </c>
      <c r="B390" s="40">
        <v>38300</v>
      </c>
      <c r="C390" s="40">
        <f t="shared" si="54"/>
        <v>1081.8890000000001</v>
      </c>
      <c r="D390" s="144">
        <f t="shared" si="55"/>
        <v>38250</v>
      </c>
      <c r="E390" s="144">
        <f t="shared" si="62"/>
        <v>1491.75</v>
      </c>
      <c r="F390" s="149">
        <f t="shared" si="63"/>
        <v>1081.8890000000001</v>
      </c>
      <c r="G390" s="150">
        <f t="shared" si="56"/>
        <v>0</v>
      </c>
      <c r="S390" s="135">
        <f t="shared" si="57"/>
        <v>3.9E-2</v>
      </c>
      <c r="T390" s="135" t="str">
        <f t="shared" si="58"/>
        <v/>
      </c>
      <c r="U390" s="134">
        <f t="shared" si="59"/>
        <v>-409.86099999999999</v>
      </c>
      <c r="V390" s="41" t="str">
        <f t="shared" si="60"/>
        <v>Lower Brackets</v>
      </c>
      <c r="W390" s="38">
        <f t="shared" si="61"/>
        <v>0</v>
      </c>
    </row>
    <row r="391" spans="1:23" ht="12.75" customHeight="1" x14ac:dyDescent="0.2">
      <c r="A391" s="39">
        <v>38300</v>
      </c>
      <c r="B391" s="40">
        <v>38400</v>
      </c>
      <c r="C391" s="40">
        <f t="shared" si="54"/>
        <v>1085.7890000000002</v>
      </c>
      <c r="D391" s="144">
        <f t="shared" si="55"/>
        <v>38350</v>
      </c>
      <c r="E391" s="144">
        <f t="shared" si="62"/>
        <v>1495.65</v>
      </c>
      <c r="F391" s="149">
        <f t="shared" si="63"/>
        <v>1085.7890000000002</v>
      </c>
      <c r="G391" s="150">
        <f t="shared" si="56"/>
        <v>0</v>
      </c>
      <c r="S391" s="135">
        <f t="shared" si="57"/>
        <v>3.9E-2</v>
      </c>
      <c r="T391" s="135" t="str">
        <f t="shared" si="58"/>
        <v/>
      </c>
      <c r="U391" s="134">
        <f t="shared" si="59"/>
        <v>-409.86099999999999</v>
      </c>
      <c r="V391" s="41" t="str">
        <f t="shared" si="60"/>
        <v>Lower Brackets</v>
      </c>
      <c r="W391" s="38">
        <f t="shared" si="61"/>
        <v>0</v>
      </c>
    </row>
    <row r="392" spans="1:23" ht="12.75" customHeight="1" x14ac:dyDescent="0.2">
      <c r="A392" s="39">
        <v>38400</v>
      </c>
      <c r="B392" s="40">
        <v>38500</v>
      </c>
      <c r="C392" s="40">
        <f t="shared" ref="C392:C455" si="64">IF(A392&lt;=$J$8,((($A$8:$A$1008+$B$8:$B$1008)/2)*ApplicableTaxRate)+Differential-BracketAdjustment,((($A$8:$A$1008+$B$8:$B$1008)/2)*ApplicableTaxRate)+HighDifferential-BracketAdjustment)</f>
        <v>1089.6889999999999</v>
      </c>
      <c r="D392" s="144">
        <f t="shared" ref="D392:D455" si="65">(A392+B392)/2</f>
        <v>38450</v>
      </c>
      <c r="E392" s="144">
        <f t="shared" si="62"/>
        <v>1499.55</v>
      </c>
      <c r="F392" s="149">
        <f t="shared" si="63"/>
        <v>1089.6889999999999</v>
      </c>
      <c r="G392" s="150">
        <f t="shared" ref="G392:G455" si="66">C392-F392</f>
        <v>0</v>
      </c>
      <c r="S392" s="135">
        <f t="shared" ref="S392:S455" si="67">IF(AND(A392&gt;=$I$4,A392&lt;=$J$4),$K$4,IF(AND(A392&gt;=$I$5,A392&lt;=$J$5),$K$5,IF(AND(A392&gt;=$I$6,A392&lt;=$J$6),$K$6,IF(AND(A392&gt;=$I$7,A392&lt;=$J$7),$K$7,IF(AND(A392&gt;=$I$8,A392&lt;=$J$8),$K$8,IF(A392&gt;$J$8,$K$8))))))</f>
        <v>3.9E-2</v>
      </c>
      <c r="T392" s="135" t="str">
        <f t="shared" ref="T392:T455" si="68">IF(A392&gt;$J$8,$K$17,"")</f>
        <v/>
      </c>
      <c r="U392" s="134">
        <f t="shared" ref="U392:U455" si="69">IF(AND(A392&gt;=$I$4,A392&lt;=$J$4),$Q$4,IF(AND(A392&gt;=$I$5,A392&lt;=$J$5),$Q$5,IF(AND(A392&gt;=$I$6,A392&lt;=$J$6),$Q$6,IF(AND(A392&gt;=$I$7,A392&lt;=$J$7),$Q$7,IF(AND(A392&gt;=$I$8,A392&lt;=$J$8),$Q$8,IF(A392&gt;$J$8,$Q$8))))))</f>
        <v>-409.86099999999999</v>
      </c>
      <c r="V392" s="41" t="str">
        <f t="shared" ref="V392:V455" si="70">IF(A392&gt;$J$8,$Q$16,"Lower Brackets")</f>
        <v>Lower Brackets</v>
      </c>
      <c r="W392" s="38">
        <f t="shared" ref="W392:W455" si="71">IFERROR(VLOOKUP(A392,$X$8:$Z$53,3,FALSE),0)</f>
        <v>0</v>
      </c>
    </row>
    <row r="393" spans="1:23" ht="12.75" customHeight="1" x14ac:dyDescent="0.2">
      <c r="A393" s="39">
        <v>38500</v>
      </c>
      <c r="B393" s="40">
        <v>38600</v>
      </c>
      <c r="C393" s="40">
        <f t="shared" si="64"/>
        <v>1093.5889999999999</v>
      </c>
      <c r="D393" s="144">
        <f t="shared" si="65"/>
        <v>38550</v>
      </c>
      <c r="E393" s="144">
        <f t="shared" ref="E393:E456" si="72">D393*S393</f>
        <v>1503.45</v>
      </c>
      <c r="F393" s="149">
        <f t="shared" ref="F393:F456" si="73">E393+U393</f>
        <v>1093.5889999999999</v>
      </c>
      <c r="G393" s="150">
        <f t="shared" si="66"/>
        <v>0</v>
      </c>
      <c r="S393" s="135">
        <f t="shared" si="67"/>
        <v>3.9E-2</v>
      </c>
      <c r="T393" s="135" t="str">
        <f t="shared" si="68"/>
        <v/>
      </c>
      <c r="U393" s="134">
        <f t="shared" si="69"/>
        <v>-409.86099999999999</v>
      </c>
      <c r="V393" s="41" t="str">
        <f t="shared" si="70"/>
        <v>Lower Brackets</v>
      </c>
      <c r="W393" s="38">
        <f t="shared" si="71"/>
        <v>0</v>
      </c>
    </row>
    <row r="394" spans="1:23" ht="12.75" customHeight="1" x14ac:dyDescent="0.2">
      <c r="A394" s="39">
        <v>38600</v>
      </c>
      <c r="B394" s="40">
        <v>38700</v>
      </c>
      <c r="C394" s="40">
        <f t="shared" si="64"/>
        <v>1097.489</v>
      </c>
      <c r="D394" s="144">
        <f t="shared" si="65"/>
        <v>38650</v>
      </c>
      <c r="E394" s="144">
        <f t="shared" si="72"/>
        <v>1507.35</v>
      </c>
      <c r="F394" s="149">
        <f t="shared" si="73"/>
        <v>1097.489</v>
      </c>
      <c r="G394" s="150">
        <f t="shared" si="66"/>
        <v>0</v>
      </c>
      <c r="S394" s="135">
        <f t="shared" si="67"/>
        <v>3.9E-2</v>
      </c>
      <c r="T394" s="135" t="str">
        <f t="shared" si="68"/>
        <v/>
      </c>
      <c r="U394" s="134">
        <f t="shared" si="69"/>
        <v>-409.86099999999999</v>
      </c>
      <c r="V394" s="41" t="str">
        <f t="shared" si="70"/>
        <v>Lower Brackets</v>
      </c>
      <c r="W394" s="38">
        <f t="shared" si="71"/>
        <v>0</v>
      </c>
    </row>
    <row r="395" spans="1:23" ht="12.75" customHeight="1" x14ac:dyDescent="0.2">
      <c r="A395" s="39">
        <v>38700</v>
      </c>
      <c r="B395" s="40">
        <v>38800</v>
      </c>
      <c r="C395" s="40">
        <f t="shared" si="64"/>
        <v>1101.3890000000001</v>
      </c>
      <c r="D395" s="144">
        <f t="shared" si="65"/>
        <v>38750</v>
      </c>
      <c r="E395" s="144">
        <f t="shared" si="72"/>
        <v>1511.25</v>
      </c>
      <c r="F395" s="149">
        <f t="shared" si="73"/>
        <v>1101.3890000000001</v>
      </c>
      <c r="G395" s="150">
        <f t="shared" si="66"/>
        <v>0</v>
      </c>
      <c r="S395" s="135">
        <f t="shared" si="67"/>
        <v>3.9E-2</v>
      </c>
      <c r="T395" s="135" t="str">
        <f t="shared" si="68"/>
        <v/>
      </c>
      <c r="U395" s="134">
        <f t="shared" si="69"/>
        <v>-409.86099999999999</v>
      </c>
      <c r="V395" s="41" t="str">
        <f t="shared" si="70"/>
        <v>Lower Brackets</v>
      </c>
      <c r="W395" s="38">
        <f t="shared" si="71"/>
        <v>0</v>
      </c>
    </row>
    <row r="396" spans="1:23" ht="12.75" customHeight="1" x14ac:dyDescent="0.2">
      <c r="A396" s="39">
        <v>38800</v>
      </c>
      <c r="B396" s="40">
        <v>38900</v>
      </c>
      <c r="C396" s="40">
        <f t="shared" si="64"/>
        <v>1105.2890000000002</v>
      </c>
      <c r="D396" s="144">
        <f t="shared" si="65"/>
        <v>38850</v>
      </c>
      <c r="E396" s="144">
        <f t="shared" si="72"/>
        <v>1515.15</v>
      </c>
      <c r="F396" s="149">
        <f t="shared" si="73"/>
        <v>1105.2890000000002</v>
      </c>
      <c r="G396" s="150">
        <f t="shared" si="66"/>
        <v>0</v>
      </c>
      <c r="S396" s="135">
        <f t="shared" si="67"/>
        <v>3.9E-2</v>
      </c>
      <c r="T396" s="135" t="str">
        <f t="shared" si="68"/>
        <v/>
      </c>
      <c r="U396" s="134">
        <f t="shared" si="69"/>
        <v>-409.86099999999999</v>
      </c>
      <c r="V396" s="41" t="str">
        <f t="shared" si="70"/>
        <v>Lower Brackets</v>
      </c>
      <c r="W396" s="38">
        <f t="shared" si="71"/>
        <v>0</v>
      </c>
    </row>
    <row r="397" spans="1:23" ht="12.75" customHeight="1" x14ac:dyDescent="0.2">
      <c r="A397" s="39">
        <v>38900</v>
      </c>
      <c r="B397" s="40">
        <v>39000</v>
      </c>
      <c r="C397" s="40">
        <f t="shared" si="64"/>
        <v>1109.1889999999999</v>
      </c>
      <c r="D397" s="144">
        <f t="shared" si="65"/>
        <v>38950</v>
      </c>
      <c r="E397" s="144">
        <f t="shared" si="72"/>
        <v>1519.05</v>
      </c>
      <c r="F397" s="149">
        <f t="shared" si="73"/>
        <v>1109.1889999999999</v>
      </c>
      <c r="G397" s="150">
        <f t="shared" si="66"/>
        <v>0</v>
      </c>
      <c r="S397" s="135">
        <f t="shared" si="67"/>
        <v>3.9E-2</v>
      </c>
      <c r="T397" s="135" t="str">
        <f t="shared" si="68"/>
        <v/>
      </c>
      <c r="U397" s="134">
        <f t="shared" si="69"/>
        <v>-409.86099999999999</v>
      </c>
      <c r="V397" s="41" t="str">
        <f t="shared" si="70"/>
        <v>Lower Brackets</v>
      </c>
      <c r="W397" s="38">
        <f t="shared" si="71"/>
        <v>0</v>
      </c>
    </row>
    <row r="398" spans="1:23" ht="12.75" customHeight="1" x14ac:dyDescent="0.2">
      <c r="A398" s="39">
        <v>39000</v>
      </c>
      <c r="B398" s="40">
        <v>39100</v>
      </c>
      <c r="C398" s="40">
        <f t="shared" si="64"/>
        <v>1113.0889999999999</v>
      </c>
      <c r="D398" s="144">
        <f t="shared" si="65"/>
        <v>39050</v>
      </c>
      <c r="E398" s="144">
        <f t="shared" si="72"/>
        <v>1522.95</v>
      </c>
      <c r="F398" s="149">
        <f t="shared" si="73"/>
        <v>1113.0889999999999</v>
      </c>
      <c r="G398" s="150">
        <f t="shared" si="66"/>
        <v>0</v>
      </c>
      <c r="S398" s="135">
        <f t="shared" si="67"/>
        <v>3.9E-2</v>
      </c>
      <c r="T398" s="135" t="str">
        <f t="shared" si="68"/>
        <v/>
      </c>
      <c r="U398" s="134">
        <f t="shared" si="69"/>
        <v>-409.86099999999999</v>
      </c>
      <c r="V398" s="41" t="str">
        <f t="shared" si="70"/>
        <v>Lower Brackets</v>
      </c>
      <c r="W398" s="38">
        <f t="shared" si="71"/>
        <v>0</v>
      </c>
    </row>
    <row r="399" spans="1:23" ht="12.75" customHeight="1" x14ac:dyDescent="0.2">
      <c r="A399" s="39">
        <v>39100</v>
      </c>
      <c r="B399" s="40">
        <v>39200</v>
      </c>
      <c r="C399" s="40">
        <f t="shared" si="64"/>
        <v>1116.989</v>
      </c>
      <c r="D399" s="144">
        <f t="shared" si="65"/>
        <v>39150</v>
      </c>
      <c r="E399" s="144">
        <f t="shared" si="72"/>
        <v>1526.85</v>
      </c>
      <c r="F399" s="149">
        <f t="shared" si="73"/>
        <v>1116.989</v>
      </c>
      <c r="G399" s="150">
        <f t="shared" si="66"/>
        <v>0</v>
      </c>
      <c r="S399" s="135">
        <f t="shared" si="67"/>
        <v>3.9E-2</v>
      </c>
      <c r="T399" s="135" t="str">
        <f t="shared" si="68"/>
        <v/>
      </c>
      <c r="U399" s="134">
        <f t="shared" si="69"/>
        <v>-409.86099999999999</v>
      </c>
      <c r="V399" s="41" t="str">
        <f t="shared" si="70"/>
        <v>Lower Brackets</v>
      </c>
      <c r="W399" s="38">
        <f t="shared" si="71"/>
        <v>0</v>
      </c>
    </row>
    <row r="400" spans="1:23" ht="12.75" customHeight="1" x14ac:dyDescent="0.2">
      <c r="A400" s="39">
        <v>39200</v>
      </c>
      <c r="B400" s="40">
        <v>39300</v>
      </c>
      <c r="C400" s="40">
        <f t="shared" si="64"/>
        <v>1120.8890000000001</v>
      </c>
      <c r="D400" s="144">
        <f t="shared" si="65"/>
        <v>39250</v>
      </c>
      <c r="E400" s="144">
        <f t="shared" si="72"/>
        <v>1530.75</v>
      </c>
      <c r="F400" s="149">
        <f t="shared" si="73"/>
        <v>1120.8890000000001</v>
      </c>
      <c r="G400" s="150">
        <f t="shared" si="66"/>
        <v>0</v>
      </c>
      <c r="S400" s="135">
        <f t="shared" si="67"/>
        <v>3.9E-2</v>
      </c>
      <c r="T400" s="135" t="str">
        <f t="shared" si="68"/>
        <v/>
      </c>
      <c r="U400" s="134">
        <f t="shared" si="69"/>
        <v>-409.86099999999999</v>
      </c>
      <c r="V400" s="41" t="str">
        <f t="shared" si="70"/>
        <v>Lower Brackets</v>
      </c>
      <c r="W400" s="38">
        <f t="shared" si="71"/>
        <v>0</v>
      </c>
    </row>
    <row r="401" spans="1:23" ht="12.75" customHeight="1" x14ac:dyDescent="0.2">
      <c r="A401" s="39">
        <v>39300</v>
      </c>
      <c r="B401" s="40">
        <v>39400</v>
      </c>
      <c r="C401" s="40">
        <f t="shared" si="64"/>
        <v>1124.7890000000002</v>
      </c>
      <c r="D401" s="144">
        <f t="shared" si="65"/>
        <v>39350</v>
      </c>
      <c r="E401" s="144">
        <f t="shared" si="72"/>
        <v>1534.65</v>
      </c>
      <c r="F401" s="149">
        <f t="shared" si="73"/>
        <v>1124.7890000000002</v>
      </c>
      <c r="G401" s="150">
        <f t="shared" si="66"/>
        <v>0</v>
      </c>
      <c r="S401" s="135">
        <f t="shared" si="67"/>
        <v>3.9E-2</v>
      </c>
      <c r="T401" s="135" t="str">
        <f t="shared" si="68"/>
        <v/>
      </c>
      <c r="U401" s="134">
        <f t="shared" si="69"/>
        <v>-409.86099999999999</v>
      </c>
      <c r="V401" s="41" t="str">
        <f t="shared" si="70"/>
        <v>Lower Brackets</v>
      </c>
      <c r="W401" s="38">
        <f t="shared" si="71"/>
        <v>0</v>
      </c>
    </row>
    <row r="402" spans="1:23" ht="12.75" customHeight="1" x14ac:dyDescent="0.2">
      <c r="A402" s="39">
        <v>39400</v>
      </c>
      <c r="B402" s="40">
        <v>39500</v>
      </c>
      <c r="C402" s="40">
        <f t="shared" si="64"/>
        <v>1128.6889999999999</v>
      </c>
      <c r="D402" s="144">
        <f t="shared" si="65"/>
        <v>39450</v>
      </c>
      <c r="E402" s="144">
        <f t="shared" si="72"/>
        <v>1538.55</v>
      </c>
      <c r="F402" s="149">
        <f t="shared" si="73"/>
        <v>1128.6889999999999</v>
      </c>
      <c r="G402" s="150">
        <f t="shared" si="66"/>
        <v>0</v>
      </c>
      <c r="S402" s="135">
        <f t="shared" si="67"/>
        <v>3.9E-2</v>
      </c>
      <c r="T402" s="135" t="str">
        <f t="shared" si="68"/>
        <v/>
      </c>
      <c r="U402" s="134">
        <f t="shared" si="69"/>
        <v>-409.86099999999999</v>
      </c>
      <c r="V402" s="41" t="str">
        <f t="shared" si="70"/>
        <v>Lower Brackets</v>
      </c>
      <c r="W402" s="38">
        <f t="shared" si="71"/>
        <v>0</v>
      </c>
    </row>
    <row r="403" spans="1:23" ht="12.75" customHeight="1" x14ac:dyDescent="0.2">
      <c r="A403" s="39">
        <v>39500</v>
      </c>
      <c r="B403" s="40">
        <v>39600</v>
      </c>
      <c r="C403" s="40">
        <f t="shared" si="64"/>
        <v>1132.5889999999999</v>
      </c>
      <c r="D403" s="144">
        <f t="shared" si="65"/>
        <v>39550</v>
      </c>
      <c r="E403" s="144">
        <f t="shared" si="72"/>
        <v>1542.45</v>
      </c>
      <c r="F403" s="149">
        <f t="shared" si="73"/>
        <v>1132.5889999999999</v>
      </c>
      <c r="G403" s="150">
        <f t="shared" si="66"/>
        <v>0</v>
      </c>
      <c r="S403" s="135">
        <f t="shared" si="67"/>
        <v>3.9E-2</v>
      </c>
      <c r="T403" s="135" t="str">
        <f t="shared" si="68"/>
        <v/>
      </c>
      <c r="U403" s="134">
        <f t="shared" si="69"/>
        <v>-409.86099999999999</v>
      </c>
      <c r="V403" s="41" t="str">
        <f t="shared" si="70"/>
        <v>Lower Brackets</v>
      </c>
      <c r="W403" s="38">
        <f t="shared" si="71"/>
        <v>0</v>
      </c>
    </row>
    <row r="404" spans="1:23" ht="12.75" customHeight="1" x14ac:dyDescent="0.2">
      <c r="A404" s="39">
        <v>39600</v>
      </c>
      <c r="B404" s="40">
        <v>39700</v>
      </c>
      <c r="C404" s="40">
        <f t="shared" si="64"/>
        <v>1136.489</v>
      </c>
      <c r="D404" s="144">
        <f t="shared" si="65"/>
        <v>39650</v>
      </c>
      <c r="E404" s="144">
        <f t="shared" si="72"/>
        <v>1546.35</v>
      </c>
      <c r="F404" s="149">
        <f t="shared" si="73"/>
        <v>1136.489</v>
      </c>
      <c r="G404" s="150">
        <f t="shared" si="66"/>
        <v>0</v>
      </c>
      <c r="S404" s="135">
        <f t="shared" si="67"/>
        <v>3.9E-2</v>
      </c>
      <c r="T404" s="135" t="str">
        <f t="shared" si="68"/>
        <v/>
      </c>
      <c r="U404" s="134">
        <f t="shared" si="69"/>
        <v>-409.86099999999999</v>
      </c>
      <c r="V404" s="41" t="str">
        <f t="shared" si="70"/>
        <v>Lower Brackets</v>
      </c>
      <c r="W404" s="38">
        <f t="shared" si="71"/>
        <v>0</v>
      </c>
    </row>
    <row r="405" spans="1:23" ht="12.75" customHeight="1" x14ac:dyDescent="0.2">
      <c r="A405" s="39">
        <v>39700</v>
      </c>
      <c r="B405" s="40">
        <v>39800</v>
      </c>
      <c r="C405" s="40">
        <f t="shared" si="64"/>
        <v>1140.3890000000001</v>
      </c>
      <c r="D405" s="144">
        <f t="shared" si="65"/>
        <v>39750</v>
      </c>
      <c r="E405" s="144">
        <f t="shared" si="72"/>
        <v>1550.25</v>
      </c>
      <c r="F405" s="149">
        <f t="shared" si="73"/>
        <v>1140.3890000000001</v>
      </c>
      <c r="G405" s="150">
        <f t="shared" si="66"/>
        <v>0</v>
      </c>
      <c r="S405" s="135">
        <f t="shared" si="67"/>
        <v>3.9E-2</v>
      </c>
      <c r="T405" s="135" t="str">
        <f t="shared" si="68"/>
        <v/>
      </c>
      <c r="U405" s="134">
        <f t="shared" si="69"/>
        <v>-409.86099999999999</v>
      </c>
      <c r="V405" s="41" t="str">
        <f t="shared" si="70"/>
        <v>Lower Brackets</v>
      </c>
      <c r="W405" s="38">
        <f t="shared" si="71"/>
        <v>0</v>
      </c>
    </row>
    <row r="406" spans="1:23" ht="12.75" customHeight="1" x14ac:dyDescent="0.2">
      <c r="A406" s="39">
        <v>39800</v>
      </c>
      <c r="B406" s="40">
        <v>39900</v>
      </c>
      <c r="C406" s="40">
        <f t="shared" si="64"/>
        <v>1144.2890000000002</v>
      </c>
      <c r="D406" s="144">
        <f t="shared" si="65"/>
        <v>39850</v>
      </c>
      <c r="E406" s="144">
        <f t="shared" si="72"/>
        <v>1554.15</v>
      </c>
      <c r="F406" s="149">
        <f t="shared" si="73"/>
        <v>1144.2890000000002</v>
      </c>
      <c r="G406" s="150">
        <f t="shared" si="66"/>
        <v>0</v>
      </c>
      <c r="S406" s="135">
        <f t="shared" si="67"/>
        <v>3.9E-2</v>
      </c>
      <c r="T406" s="135" t="str">
        <f t="shared" si="68"/>
        <v/>
      </c>
      <c r="U406" s="134">
        <f t="shared" si="69"/>
        <v>-409.86099999999999</v>
      </c>
      <c r="V406" s="41" t="str">
        <f t="shared" si="70"/>
        <v>Lower Brackets</v>
      </c>
      <c r="W406" s="38">
        <f t="shared" si="71"/>
        <v>0</v>
      </c>
    </row>
    <row r="407" spans="1:23" ht="12.75" customHeight="1" x14ac:dyDescent="0.2">
      <c r="A407" s="39">
        <v>39900</v>
      </c>
      <c r="B407" s="40">
        <v>40000</v>
      </c>
      <c r="C407" s="40">
        <f t="shared" si="64"/>
        <v>1148.1889999999999</v>
      </c>
      <c r="D407" s="144">
        <f t="shared" si="65"/>
        <v>39950</v>
      </c>
      <c r="E407" s="144">
        <f t="shared" si="72"/>
        <v>1558.05</v>
      </c>
      <c r="F407" s="149">
        <f t="shared" si="73"/>
        <v>1148.1889999999999</v>
      </c>
      <c r="G407" s="150">
        <f t="shared" si="66"/>
        <v>0</v>
      </c>
      <c r="S407" s="135">
        <f t="shared" si="67"/>
        <v>3.9E-2</v>
      </c>
      <c r="T407" s="135" t="str">
        <f t="shared" si="68"/>
        <v/>
      </c>
      <c r="U407" s="134">
        <f t="shared" si="69"/>
        <v>-409.86099999999999</v>
      </c>
      <c r="V407" s="41" t="str">
        <f t="shared" si="70"/>
        <v>Lower Brackets</v>
      </c>
      <c r="W407" s="38">
        <f t="shared" si="71"/>
        <v>0</v>
      </c>
    </row>
    <row r="408" spans="1:23" ht="12.75" customHeight="1" x14ac:dyDescent="0.2">
      <c r="A408" s="39">
        <v>40000</v>
      </c>
      <c r="B408" s="40">
        <v>40100</v>
      </c>
      <c r="C408" s="40">
        <f t="shared" si="64"/>
        <v>1152.0889999999999</v>
      </c>
      <c r="D408" s="144">
        <f t="shared" si="65"/>
        <v>40050</v>
      </c>
      <c r="E408" s="144">
        <f t="shared" si="72"/>
        <v>1561.95</v>
      </c>
      <c r="F408" s="149">
        <f t="shared" si="73"/>
        <v>1152.0889999999999</v>
      </c>
      <c r="G408" s="150">
        <f t="shared" si="66"/>
        <v>0</v>
      </c>
      <c r="S408" s="135">
        <f t="shared" si="67"/>
        <v>3.9E-2</v>
      </c>
      <c r="T408" s="135" t="str">
        <f t="shared" si="68"/>
        <v/>
      </c>
      <c r="U408" s="134">
        <f t="shared" si="69"/>
        <v>-409.86099999999999</v>
      </c>
      <c r="V408" s="41" t="str">
        <f t="shared" si="70"/>
        <v>Lower Brackets</v>
      </c>
      <c r="W408" s="38">
        <f t="shared" si="71"/>
        <v>0</v>
      </c>
    </row>
    <row r="409" spans="1:23" ht="12.75" customHeight="1" x14ac:dyDescent="0.2">
      <c r="A409" s="39">
        <v>40100</v>
      </c>
      <c r="B409" s="40">
        <v>40200</v>
      </c>
      <c r="C409" s="40">
        <f t="shared" si="64"/>
        <v>1155.989</v>
      </c>
      <c r="D409" s="144">
        <f t="shared" si="65"/>
        <v>40150</v>
      </c>
      <c r="E409" s="144">
        <f t="shared" si="72"/>
        <v>1565.85</v>
      </c>
      <c r="F409" s="149">
        <f t="shared" si="73"/>
        <v>1155.989</v>
      </c>
      <c r="G409" s="150">
        <f t="shared" si="66"/>
        <v>0</v>
      </c>
      <c r="S409" s="135">
        <f t="shared" si="67"/>
        <v>3.9E-2</v>
      </c>
      <c r="T409" s="135" t="str">
        <f t="shared" si="68"/>
        <v/>
      </c>
      <c r="U409" s="134">
        <f t="shared" si="69"/>
        <v>-409.86099999999999</v>
      </c>
      <c r="V409" s="41" t="str">
        <f t="shared" si="70"/>
        <v>Lower Brackets</v>
      </c>
      <c r="W409" s="38">
        <f t="shared" si="71"/>
        <v>0</v>
      </c>
    </row>
    <row r="410" spans="1:23" ht="12.75" customHeight="1" x14ac:dyDescent="0.2">
      <c r="A410" s="39">
        <v>40200</v>
      </c>
      <c r="B410" s="40">
        <v>40300</v>
      </c>
      <c r="C410" s="40">
        <f t="shared" si="64"/>
        <v>1159.8890000000001</v>
      </c>
      <c r="D410" s="144">
        <f t="shared" si="65"/>
        <v>40250</v>
      </c>
      <c r="E410" s="144">
        <f t="shared" si="72"/>
        <v>1569.75</v>
      </c>
      <c r="F410" s="149">
        <f t="shared" si="73"/>
        <v>1159.8890000000001</v>
      </c>
      <c r="G410" s="150">
        <f t="shared" si="66"/>
        <v>0</v>
      </c>
      <c r="S410" s="135">
        <f t="shared" si="67"/>
        <v>3.9E-2</v>
      </c>
      <c r="T410" s="135" t="str">
        <f t="shared" si="68"/>
        <v/>
      </c>
      <c r="U410" s="134">
        <f t="shared" si="69"/>
        <v>-409.86099999999999</v>
      </c>
      <c r="V410" s="41" t="str">
        <f t="shared" si="70"/>
        <v>Lower Brackets</v>
      </c>
      <c r="W410" s="38">
        <f t="shared" si="71"/>
        <v>0</v>
      </c>
    </row>
    <row r="411" spans="1:23" ht="12.75" customHeight="1" x14ac:dyDescent="0.2">
      <c r="A411" s="39">
        <v>40300</v>
      </c>
      <c r="B411" s="40">
        <v>40400</v>
      </c>
      <c r="C411" s="40">
        <f t="shared" si="64"/>
        <v>1163.7890000000002</v>
      </c>
      <c r="D411" s="144">
        <f t="shared" si="65"/>
        <v>40350</v>
      </c>
      <c r="E411" s="144">
        <f t="shared" si="72"/>
        <v>1573.65</v>
      </c>
      <c r="F411" s="149">
        <f t="shared" si="73"/>
        <v>1163.7890000000002</v>
      </c>
      <c r="G411" s="150">
        <f t="shared" si="66"/>
        <v>0</v>
      </c>
      <c r="S411" s="135">
        <f t="shared" si="67"/>
        <v>3.9E-2</v>
      </c>
      <c r="T411" s="135" t="str">
        <f t="shared" si="68"/>
        <v/>
      </c>
      <c r="U411" s="134">
        <f t="shared" si="69"/>
        <v>-409.86099999999999</v>
      </c>
      <c r="V411" s="41" t="str">
        <f t="shared" si="70"/>
        <v>Lower Brackets</v>
      </c>
      <c r="W411" s="38">
        <f t="shared" si="71"/>
        <v>0</v>
      </c>
    </row>
    <row r="412" spans="1:23" ht="12.75" customHeight="1" x14ac:dyDescent="0.2">
      <c r="A412" s="39">
        <v>40400</v>
      </c>
      <c r="B412" s="40">
        <v>40500</v>
      </c>
      <c r="C412" s="40">
        <f t="shared" si="64"/>
        <v>1167.6889999999999</v>
      </c>
      <c r="D412" s="144">
        <f t="shared" si="65"/>
        <v>40450</v>
      </c>
      <c r="E412" s="144">
        <f t="shared" si="72"/>
        <v>1577.55</v>
      </c>
      <c r="F412" s="149">
        <f t="shared" si="73"/>
        <v>1167.6889999999999</v>
      </c>
      <c r="G412" s="150">
        <f t="shared" si="66"/>
        <v>0</v>
      </c>
      <c r="S412" s="135">
        <f t="shared" si="67"/>
        <v>3.9E-2</v>
      </c>
      <c r="T412" s="135" t="str">
        <f t="shared" si="68"/>
        <v/>
      </c>
      <c r="U412" s="134">
        <f t="shared" si="69"/>
        <v>-409.86099999999999</v>
      </c>
      <c r="V412" s="41" t="str">
        <f t="shared" si="70"/>
        <v>Lower Brackets</v>
      </c>
      <c r="W412" s="38">
        <f t="shared" si="71"/>
        <v>0</v>
      </c>
    </row>
    <row r="413" spans="1:23" ht="12.75" customHeight="1" x14ac:dyDescent="0.2">
      <c r="A413" s="39">
        <v>40500</v>
      </c>
      <c r="B413" s="40">
        <v>40600</v>
      </c>
      <c r="C413" s="40">
        <f t="shared" si="64"/>
        <v>1171.5889999999999</v>
      </c>
      <c r="D413" s="144">
        <f t="shared" si="65"/>
        <v>40550</v>
      </c>
      <c r="E413" s="144">
        <f t="shared" si="72"/>
        <v>1581.45</v>
      </c>
      <c r="F413" s="149">
        <f t="shared" si="73"/>
        <v>1171.5889999999999</v>
      </c>
      <c r="G413" s="150">
        <f t="shared" si="66"/>
        <v>0</v>
      </c>
      <c r="S413" s="135">
        <f t="shared" si="67"/>
        <v>3.9E-2</v>
      </c>
      <c r="T413" s="135" t="str">
        <f t="shared" si="68"/>
        <v/>
      </c>
      <c r="U413" s="134">
        <f t="shared" si="69"/>
        <v>-409.86099999999999</v>
      </c>
      <c r="V413" s="41" t="str">
        <f t="shared" si="70"/>
        <v>Lower Brackets</v>
      </c>
      <c r="W413" s="38">
        <f t="shared" si="71"/>
        <v>0</v>
      </c>
    </row>
    <row r="414" spans="1:23" ht="12.75" customHeight="1" x14ac:dyDescent="0.2">
      <c r="A414" s="39">
        <v>40600</v>
      </c>
      <c r="B414" s="40">
        <v>40700</v>
      </c>
      <c r="C414" s="40">
        <f t="shared" si="64"/>
        <v>1175.489</v>
      </c>
      <c r="D414" s="144">
        <f t="shared" si="65"/>
        <v>40650</v>
      </c>
      <c r="E414" s="144">
        <f t="shared" si="72"/>
        <v>1585.35</v>
      </c>
      <c r="F414" s="149">
        <f t="shared" si="73"/>
        <v>1175.489</v>
      </c>
      <c r="G414" s="150">
        <f t="shared" si="66"/>
        <v>0</v>
      </c>
      <c r="S414" s="135">
        <f t="shared" si="67"/>
        <v>3.9E-2</v>
      </c>
      <c r="T414" s="135" t="str">
        <f t="shared" si="68"/>
        <v/>
      </c>
      <c r="U414" s="134">
        <f t="shared" si="69"/>
        <v>-409.86099999999999</v>
      </c>
      <c r="V414" s="41" t="str">
        <f t="shared" si="70"/>
        <v>Lower Brackets</v>
      </c>
      <c r="W414" s="38">
        <f t="shared" si="71"/>
        <v>0</v>
      </c>
    </row>
    <row r="415" spans="1:23" ht="12.75" customHeight="1" x14ac:dyDescent="0.2">
      <c r="A415" s="39">
        <v>40700</v>
      </c>
      <c r="B415" s="40">
        <v>40800</v>
      </c>
      <c r="C415" s="40">
        <f t="shared" si="64"/>
        <v>1179.3890000000001</v>
      </c>
      <c r="D415" s="144">
        <f t="shared" si="65"/>
        <v>40750</v>
      </c>
      <c r="E415" s="144">
        <f t="shared" si="72"/>
        <v>1589.25</v>
      </c>
      <c r="F415" s="149">
        <f t="shared" si="73"/>
        <v>1179.3890000000001</v>
      </c>
      <c r="G415" s="150">
        <f t="shared" si="66"/>
        <v>0</v>
      </c>
      <c r="S415" s="135">
        <f t="shared" si="67"/>
        <v>3.9E-2</v>
      </c>
      <c r="T415" s="135" t="str">
        <f t="shared" si="68"/>
        <v/>
      </c>
      <c r="U415" s="134">
        <f t="shared" si="69"/>
        <v>-409.86099999999999</v>
      </c>
      <c r="V415" s="41" t="str">
        <f t="shared" si="70"/>
        <v>Lower Brackets</v>
      </c>
      <c r="W415" s="38">
        <f t="shared" si="71"/>
        <v>0</v>
      </c>
    </row>
    <row r="416" spans="1:23" ht="12.75" customHeight="1" x14ac:dyDescent="0.2">
      <c r="A416" s="39">
        <v>40800</v>
      </c>
      <c r="B416" s="40">
        <v>40900</v>
      </c>
      <c r="C416" s="40">
        <f t="shared" si="64"/>
        <v>1183.2890000000002</v>
      </c>
      <c r="D416" s="144">
        <f t="shared" si="65"/>
        <v>40850</v>
      </c>
      <c r="E416" s="144">
        <f t="shared" si="72"/>
        <v>1593.15</v>
      </c>
      <c r="F416" s="149">
        <f t="shared" si="73"/>
        <v>1183.2890000000002</v>
      </c>
      <c r="G416" s="150">
        <f t="shared" si="66"/>
        <v>0</v>
      </c>
      <c r="S416" s="135">
        <f t="shared" si="67"/>
        <v>3.9E-2</v>
      </c>
      <c r="T416" s="135" t="str">
        <f t="shared" si="68"/>
        <v/>
      </c>
      <c r="U416" s="134">
        <f t="shared" si="69"/>
        <v>-409.86099999999999</v>
      </c>
      <c r="V416" s="41" t="str">
        <f t="shared" si="70"/>
        <v>Lower Brackets</v>
      </c>
      <c r="W416" s="38">
        <f t="shared" si="71"/>
        <v>0</v>
      </c>
    </row>
    <row r="417" spans="1:23" ht="12.75" customHeight="1" x14ac:dyDescent="0.2">
      <c r="A417" s="39">
        <v>40900</v>
      </c>
      <c r="B417" s="40">
        <v>41000</v>
      </c>
      <c r="C417" s="40">
        <f t="shared" si="64"/>
        <v>1187.1889999999999</v>
      </c>
      <c r="D417" s="144">
        <f t="shared" si="65"/>
        <v>40950</v>
      </c>
      <c r="E417" s="144">
        <f t="shared" si="72"/>
        <v>1597.05</v>
      </c>
      <c r="F417" s="149">
        <f t="shared" si="73"/>
        <v>1187.1889999999999</v>
      </c>
      <c r="G417" s="150">
        <f t="shared" si="66"/>
        <v>0</v>
      </c>
      <c r="S417" s="135">
        <f t="shared" si="67"/>
        <v>3.9E-2</v>
      </c>
      <c r="T417" s="135" t="str">
        <f t="shared" si="68"/>
        <v/>
      </c>
      <c r="U417" s="134">
        <f t="shared" si="69"/>
        <v>-409.86099999999999</v>
      </c>
      <c r="V417" s="41" t="str">
        <f t="shared" si="70"/>
        <v>Lower Brackets</v>
      </c>
      <c r="W417" s="38">
        <f t="shared" si="71"/>
        <v>0</v>
      </c>
    </row>
    <row r="418" spans="1:23" ht="12.75" customHeight="1" x14ac:dyDescent="0.2">
      <c r="A418" s="39">
        <v>41000</v>
      </c>
      <c r="B418" s="40">
        <v>41100</v>
      </c>
      <c r="C418" s="40">
        <f t="shared" si="64"/>
        <v>1191.0889999999999</v>
      </c>
      <c r="D418" s="144">
        <f t="shared" si="65"/>
        <v>41050</v>
      </c>
      <c r="E418" s="144">
        <f t="shared" si="72"/>
        <v>1600.95</v>
      </c>
      <c r="F418" s="149">
        <f t="shared" si="73"/>
        <v>1191.0889999999999</v>
      </c>
      <c r="G418" s="150">
        <f t="shared" si="66"/>
        <v>0</v>
      </c>
      <c r="S418" s="135">
        <f t="shared" si="67"/>
        <v>3.9E-2</v>
      </c>
      <c r="T418" s="135" t="str">
        <f t="shared" si="68"/>
        <v/>
      </c>
      <c r="U418" s="134">
        <f t="shared" si="69"/>
        <v>-409.86099999999999</v>
      </c>
      <c r="V418" s="41" t="str">
        <f t="shared" si="70"/>
        <v>Lower Brackets</v>
      </c>
      <c r="W418" s="38">
        <f t="shared" si="71"/>
        <v>0</v>
      </c>
    </row>
    <row r="419" spans="1:23" ht="12.75" customHeight="1" x14ac:dyDescent="0.2">
      <c r="A419" s="39">
        <v>41100</v>
      </c>
      <c r="B419" s="40">
        <v>41200</v>
      </c>
      <c r="C419" s="40">
        <f t="shared" si="64"/>
        <v>1194.989</v>
      </c>
      <c r="D419" s="144">
        <f t="shared" si="65"/>
        <v>41150</v>
      </c>
      <c r="E419" s="144">
        <f t="shared" si="72"/>
        <v>1604.85</v>
      </c>
      <c r="F419" s="149">
        <f t="shared" si="73"/>
        <v>1194.989</v>
      </c>
      <c r="G419" s="150">
        <f t="shared" si="66"/>
        <v>0</v>
      </c>
      <c r="S419" s="135">
        <f t="shared" si="67"/>
        <v>3.9E-2</v>
      </c>
      <c r="T419" s="135" t="str">
        <f t="shared" si="68"/>
        <v/>
      </c>
      <c r="U419" s="134">
        <f t="shared" si="69"/>
        <v>-409.86099999999999</v>
      </c>
      <c r="V419" s="41" t="str">
        <f t="shared" si="70"/>
        <v>Lower Brackets</v>
      </c>
      <c r="W419" s="38">
        <f t="shared" si="71"/>
        <v>0</v>
      </c>
    </row>
    <row r="420" spans="1:23" ht="12.75" customHeight="1" x14ac:dyDescent="0.2">
      <c r="A420" s="39">
        <v>41200</v>
      </c>
      <c r="B420" s="40">
        <v>41300</v>
      </c>
      <c r="C420" s="40">
        <f t="shared" si="64"/>
        <v>1198.8890000000001</v>
      </c>
      <c r="D420" s="144">
        <f t="shared" si="65"/>
        <v>41250</v>
      </c>
      <c r="E420" s="144">
        <f t="shared" si="72"/>
        <v>1608.75</v>
      </c>
      <c r="F420" s="149">
        <f t="shared" si="73"/>
        <v>1198.8890000000001</v>
      </c>
      <c r="G420" s="150">
        <f t="shared" si="66"/>
        <v>0</v>
      </c>
      <c r="S420" s="135">
        <f t="shared" si="67"/>
        <v>3.9E-2</v>
      </c>
      <c r="T420" s="135" t="str">
        <f t="shared" si="68"/>
        <v/>
      </c>
      <c r="U420" s="134">
        <f t="shared" si="69"/>
        <v>-409.86099999999999</v>
      </c>
      <c r="V420" s="41" t="str">
        <f t="shared" si="70"/>
        <v>Lower Brackets</v>
      </c>
      <c r="W420" s="38">
        <f t="shared" si="71"/>
        <v>0</v>
      </c>
    </row>
    <row r="421" spans="1:23" ht="12.75" customHeight="1" x14ac:dyDescent="0.2">
      <c r="A421" s="39">
        <v>41300</v>
      </c>
      <c r="B421" s="40">
        <v>41400</v>
      </c>
      <c r="C421" s="40">
        <f t="shared" si="64"/>
        <v>1202.7890000000002</v>
      </c>
      <c r="D421" s="144">
        <f t="shared" si="65"/>
        <v>41350</v>
      </c>
      <c r="E421" s="144">
        <f t="shared" si="72"/>
        <v>1612.65</v>
      </c>
      <c r="F421" s="149">
        <f t="shared" si="73"/>
        <v>1202.7890000000002</v>
      </c>
      <c r="G421" s="150">
        <f t="shared" si="66"/>
        <v>0</v>
      </c>
      <c r="S421" s="135">
        <f t="shared" si="67"/>
        <v>3.9E-2</v>
      </c>
      <c r="T421" s="135" t="str">
        <f t="shared" si="68"/>
        <v/>
      </c>
      <c r="U421" s="134">
        <f t="shared" si="69"/>
        <v>-409.86099999999999</v>
      </c>
      <c r="V421" s="41" t="str">
        <f t="shared" si="70"/>
        <v>Lower Brackets</v>
      </c>
      <c r="W421" s="38">
        <f t="shared" si="71"/>
        <v>0</v>
      </c>
    </row>
    <row r="422" spans="1:23" ht="12.75" customHeight="1" x14ac:dyDescent="0.2">
      <c r="A422" s="39">
        <v>41400</v>
      </c>
      <c r="B422" s="40">
        <v>41500</v>
      </c>
      <c r="C422" s="40">
        <f t="shared" si="64"/>
        <v>1206.6889999999999</v>
      </c>
      <c r="D422" s="144">
        <f t="shared" si="65"/>
        <v>41450</v>
      </c>
      <c r="E422" s="144">
        <f t="shared" si="72"/>
        <v>1616.55</v>
      </c>
      <c r="F422" s="149">
        <f t="shared" si="73"/>
        <v>1206.6889999999999</v>
      </c>
      <c r="G422" s="150">
        <f t="shared" si="66"/>
        <v>0</v>
      </c>
      <c r="S422" s="135">
        <f t="shared" si="67"/>
        <v>3.9E-2</v>
      </c>
      <c r="T422" s="135" t="str">
        <f t="shared" si="68"/>
        <v/>
      </c>
      <c r="U422" s="134">
        <f t="shared" si="69"/>
        <v>-409.86099999999999</v>
      </c>
      <c r="V422" s="41" t="str">
        <f t="shared" si="70"/>
        <v>Lower Brackets</v>
      </c>
      <c r="W422" s="38">
        <f t="shared" si="71"/>
        <v>0</v>
      </c>
    </row>
    <row r="423" spans="1:23" ht="12.75" customHeight="1" x14ac:dyDescent="0.2">
      <c r="A423" s="39">
        <v>41500</v>
      </c>
      <c r="B423" s="40">
        <v>41600</v>
      </c>
      <c r="C423" s="40">
        <f t="shared" si="64"/>
        <v>1210.5889999999999</v>
      </c>
      <c r="D423" s="144">
        <f t="shared" si="65"/>
        <v>41550</v>
      </c>
      <c r="E423" s="144">
        <f t="shared" si="72"/>
        <v>1620.45</v>
      </c>
      <c r="F423" s="149">
        <f t="shared" si="73"/>
        <v>1210.5889999999999</v>
      </c>
      <c r="G423" s="150">
        <f t="shared" si="66"/>
        <v>0</v>
      </c>
      <c r="S423" s="135">
        <f t="shared" si="67"/>
        <v>3.9E-2</v>
      </c>
      <c r="T423" s="135" t="str">
        <f t="shared" si="68"/>
        <v/>
      </c>
      <c r="U423" s="134">
        <f t="shared" si="69"/>
        <v>-409.86099999999999</v>
      </c>
      <c r="V423" s="41" t="str">
        <f t="shared" si="70"/>
        <v>Lower Brackets</v>
      </c>
      <c r="W423" s="38">
        <f t="shared" si="71"/>
        <v>0</v>
      </c>
    </row>
    <row r="424" spans="1:23" ht="12.75" customHeight="1" x14ac:dyDescent="0.2">
      <c r="A424" s="39">
        <v>41600</v>
      </c>
      <c r="B424" s="40">
        <v>41700</v>
      </c>
      <c r="C424" s="40">
        <f t="shared" si="64"/>
        <v>1214.489</v>
      </c>
      <c r="D424" s="144">
        <f t="shared" si="65"/>
        <v>41650</v>
      </c>
      <c r="E424" s="144">
        <f t="shared" si="72"/>
        <v>1624.35</v>
      </c>
      <c r="F424" s="149">
        <f t="shared" si="73"/>
        <v>1214.489</v>
      </c>
      <c r="G424" s="150">
        <f t="shared" si="66"/>
        <v>0</v>
      </c>
      <c r="S424" s="135">
        <f t="shared" si="67"/>
        <v>3.9E-2</v>
      </c>
      <c r="T424" s="135" t="str">
        <f t="shared" si="68"/>
        <v/>
      </c>
      <c r="U424" s="134">
        <f t="shared" si="69"/>
        <v>-409.86099999999999</v>
      </c>
      <c r="V424" s="41" t="str">
        <f t="shared" si="70"/>
        <v>Lower Brackets</v>
      </c>
      <c r="W424" s="38">
        <f t="shared" si="71"/>
        <v>0</v>
      </c>
    </row>
    <row r="425" spans="1:23" ht="12.75" customHeight="1" x14ac:dyDescent="0.2">
      <c r="A425" s="39">
        <v>41700</v>
      </c>
      <c r="B425" s="40">
        <v>41800</v>
      </c>
      <c r="C425" s="40">
        <f t="shared" si="64"/>
        <v>1218.3890000000001</v>
      </c>
      <c r="D425" s="144">
        <f t="shared" si="65"/>
        <v>41750</v>
      </c>
      <c r="E425" s="144">
        <f t="shared" si="72"/>
        <v>1628.25</v>
      </c>
      <c r="F425" s="149">
        <f t="shared" si="73"/>
        <v>1218.3890000000001</v>
      </c>
      <c r="G425" s="150">
        <f t="shared" si="66"/>
        <v>0</v>
      </c>
      <c r="S425" s="135">
        <f t="shared" si="67"/>
        <v>3.9E-2</v>
      </c>
      <c r="T425" s="135" t="str">
        <f t="shared" si="68"/>
        <v/>
      </c>
      <c r="U425" s="134">
        <f t="shared" si="69"/>
        <v>-409.86099999999999</v>
      </c>
      <c r="V425" s="41" t="str">
        <f t="shared" si="70"/>
        <v>Lower Brackets</v>
      </c>
      <c r="W425" s="38">
        <f t="shared" si="71"/>
        <v>0</v>
      </c>
    </row>
    <row r="426" spans="1:23" ht="12.75" customHeight="1" x14ac:dyDescent="0.2">
      <c r="A426" s="39">
        <v>41800</v>
      </c>
      <c r="B426" s="40">
        <v>41900</v>
      </c>
      <c r="C426" s="40">
        <f t="shared" si="64"/>
        <v>1222.2890000000002</v>
      </c>
      <c r="D426" s="144">
        <f t="shared" si="65"/>
        <v>41850</v>
      </c>
      <c r="E426" s="144">
        <f t="shared" si="72"/>
        <v>1632.15</v>
      </c>
      <c r="F426" s="149">
        <f t="shared" si="73"/>
        <v>1222.2890000000002</v>
      </c>
      <c r="G426" s="150">
        <f t="shared" si="66"/>
        <v>0</v>
      </c>
      <c r="S426" s="135">
        <f t="shared" si="67"/>
        <v>3.9E-2</v>
      </c>
      <c r="T426" s="135" t="str">
        <f t="shared" si="68"/>
        <v/>
      </c>
      <c r="U426" s="134">
        <f t="shared" si="69"/>
        <v>-409.86099999999999</v>
      </c>
      <c r="V426" s="41" t="str">
        <f t="shared" si="70"/>
        <v>Lower Brackets</v>
      </c>
      <c r="W426" s="38">
        <f t="shared" si="71"/>
        <v>0</v>
      </c>
    </row>
    <row r="427" spans="1:23" ht="12.75" customHeight="1" x14ac:dyDescent="0.2">
      <c r="A427" s="39">
        <v>41900</v>
      </c>
      <c r="B427" s="40">
        <v>42000</v>
      </c>
      <c r="C427" s="40">
        <f t="shared" si="64"/>
        <v>1226.1889999999999</v>
      </c>
      <c r="D427" s="144">
        <f t="shared" si="65"/>
        <v>41950</v>
      </c>
      <c r="E427" s="144">
        <f t="shared" si="72"/>
        <v>1636.05</v>
      </c>
      <c r="F427" s="149">
        <f t="shared" si="73"/>
        <v>1226.1889999999999</v>
      </c>
      <c r="G427" s="150">
        <f t="shared" si="66"/>
        <v>0</v>
      </c>
      <c r="S427" s="135">
        <f t="shared" si="67"/>
        <v>3.9E-2</v>
      </c>
      <c r="T427" s="135" t="str">
        <f t="shared" si="68"/>
        <v/>
      </c>
      <c r="U427" s="134">
        <f t="shared" si="69"/>
        <v>-409.86099999999999</v>
      </c>
      <c r="V427" s="41" t="str">
        <f t="shared" si="70"/>
        <v>Lower Brackets</v>
      </c>
      <c r="W427" s="38">
        <f t="shared" si="71"/>
        <v>0</v>
      </c>
    </row>
    <row r="428" spans="1:23" ht="12.75" customHeight="1" x14ac:dyDescent="0.2">
      <c r="A428" s="39">
        <v>42000</v>
      </c>
      <c r="B428" s="40">
        <v>42100</v>
      </c>
      <c r="C428" s="40">
        <f t="shared" si="64"/>
        <v>1230.0889999999999</v>
      </c>
      <c r="D428" s="144">
        <f t="shared" si="65"/>
        <v>42050</v>
      </c>
      <c r="E428" s="144">
        <f t="shared" si="72"/>
        <v>1639.95</v>
      </c>
      <c r="F428" s="149">
        <f t="shared" si="73"/>
        <v>1230.0889999999999</v>
      </c>
      <c r="G428" s="150">
        <f t="shared" si="66"/>
        <v>0</v>
      </c>
      <c r="S428" s="135">
        <f t="shared" si="67"/>
        <v>3.9E-2</v>
      </c>
      <c r="T428" s="135" t="str">
        <f t="shared" si="68"/>
        <v/>
      </c>
      <c r="U428" s="134">
        <f t="shared" si="69"/>
        <v>-409.86099999999999</v>
      </c>
      <c r="V428" s="41" t="str">
        <f t="shared" si="70"/>
        <v>Lower Brackets</v>
      </c>
      <c r="W428" s="38">
        <f t="shared" si="71"/>
        <v>0</v>
      </c>
    </row>
    <row r="429" spans="1:23" ht="12.75" customHeight="1" x14ac:dyDescent="0.2">
      <c r="A429" s="39">
        <v>42100</v>
      </c>
      <c r="B429" s="40">
        <v>42200</v>
      </c>
      <c r="C429" s="40">
        <f t="shared" si="64"/>
        <v>1233.989</v>
      </c>
      <c r="D429" s="144">
        <f t="shared" si="65"/>
        <v>42150</v>
      </c>
      <c r="E429" s="144">
        <f t="shared" si="72"/>
        <v>1643.85</v>
      </c>
      <c r="F429" s="149">
        <f t="shared" si="73"/>
        <v>1233.989</v>
      </c>
      <c r="G429" s="150">
        <f t="shared" si="66"/>
        <v>0</v>
      </c>
      <c r="S429" s="135">
        <f t="shared" si="67"/>
        <v>3.9E-2</v>
      </c>
      <c r="T429" s="135" t="str">
        <f t="shared" si="68"/>
        <v/>
      </c>
      <c r="U429" s="134">
        <f t="shared" si="69"/>
        <v>-409.86099999999999</v>
      </c>
      <c r="V429" s="41" t="str">
        <f t="shared" si="70"/>
        <v>Lower Brackets</v>
      </c>
      <c r="W429" s="38">
        <f t="shared" si="71"/>
        <v>0</v>
      </c>
    </row>
    <row r="430" spans="1:23" ht="12.75" customHeight="1" x14ac:dyDescent="0.2">
      <c r="A430" s="39">
        <v>42200</v>
      </c>
      <c r="B430" s="40">
        <v>42300</v>
      </c>
      <c r="C430" s="40">
        <f t="shared" si="64"/>
        <v>1237.8890000000001</v>
      </c>
      <c r="D430" s="144">
        <f t="shared" si="65"/>
        <v>42250</v>
      </c>
      <c r="E430" s="144">
        <f t="shared" si="72"/>
        <v>1647.75</v>
      </c>
      <c r="F430" s="149">
        <f t="shared" si="73"/>
        <v>1237.8890000000001</v>
      </c>
      <c r="G430" s="150">
        <f t="shared" si="66"/>
        <v>0</v>
      </c>
      <c r="S430" s="135">
        <f t="shared" si="67"/>
        <v>3.9E-2</v>
      </c>
      <c r="T430" s="135" t="str">
        <f t="shared" si="68"/>
        <v/>
      </c>
      <c r="U430" s="134">
        <f t="shared" si="69"/>
        <v>-409.86099999999999</v>
      </c>
      <c r="V430" s="41" t="str">
        <f t="shared" si="70"/>
        <v>Lower Brackets</v>
      </c>
      <c r="W430" s="38">
        <f t="shared" si="71"/>
        <v>0</v>
      </c>
    </row>
    <row r="431" spans="1:23" ht="12.75" customHeight="1" x14ac:dyDescent="0.2">
      <c r="A431" s="39">
        <v>42300</v>
      </c>
      <c r="B431" s="40">
        <v>42400</v>
      </c>
      <c r="C431" s="40">
        <f t="shared" si="64"/>
        <v>1241.7890000000002</v>
      </c>
      <c r="D431" s="144">
        <f t="shared" si="65"/>
        <v>42350</v>
      </c>
      <c r="E431" s="144">
        <f t="shared" si="72"/>
        <v>1651.65</v>
      </c>
      <c r="F431" s="149">
        <f t="shared" si="73"/>
        <v>1241.7890000000002</v>
      </c>
      <c r="G431" s="150">
        <f t="shared" si="66"/>
        <v>0</v>
      </c>
      <c r="S431" s="135">
        <f t="shared" si="67"/>
        <v>3.9E-2</v>
      </c>
      <c r="T431" s="135" t="str">
        <f t="shared" si="68"/>
        <v/>
      </c>
      <c r="U431" s="134">
        <f t="shared" si="69"/>
        <v>-409.86099999999999</v>
      </c>
      <c r="V431" s="41" t="str">
        <f t="shared" si="70"/>
        <v>Lower Brackets</v>
      </c>
      <c r="W431" s="38">
        <f t="shared" si="71"/>
        <v>0</v>
      </c>
    </row>
    <row r="432" spans="1:23" ht="12.75" customHeight="1" x14ac:dyDescent="0.2">
      <c r="A432" s="39">
        <v>42400</v>
      </c>
      <c r="B432" s="40">
        <v>42500</v>
      </c>
      <c r="C432" s="40">
        <f t="shared" si="64"/>
        <v>1245.6889999999999</v>
      </c>
      <c r="D432" s="144">
        <f t="shared" si="65"/>
        <v>42450</v>
      </c>
      <c r="E432" s="144">
        <f t="shared" si="72"/>
        <v>1655.55</v>
      </c>
      <c r="F432" s="149">
        <f t="shared" si="73"/>
        <v>1245.6889999999999</v>
      </c>
      <c r="G432" s="150">
        <f t="shared" si="66"/>
        <v>0</v>
      </c>
      <c r="S432" s="135">
        <f t="shared" si="67"/>
        <v>3.9E-2</v>
      </c>
      <c r="T432" s="135" t="str">
        <f t="shared" si="68"/>
        <v/>
      </c>
      <c r="U432" s="134">
        <f t="shared" si="69"/>
        <v>-409.86099999999999</v>
      </c>
      <c r="V432" s="41" t="str">
        <f t="shared" si="70"/>
        <v>Lower Brackets</v>
      </c>
      <c r="W432" s="38">
        <f t="shared" si="71"/>
        <v>0</v>
      </c>
    </row>
    <row r="433" spans="1:23" ht="12.75" customHeight="1" x14ac:dyDescent="0.2">
      <c r="A433" s="39">
        <v>42500</v>
      </c>
      <c r="B433" s="40">
        <v>42600</v>
      </c>
      <c r="C433" s="40">
        <f t="shared" si="64"/>
        <v>1249.5889999999999</v>
      </c>
      <c r="D433" s="144">
        <f t="shared" si="65"/>
        <v>42550</v>
      </c>
      <c r="E433" s="144">
        <f t="shared" si="72"/>
        <v>1659.45</v>
      </c>
      <c r="F433" s="149">
        <f t="shared" si="73"/>
        <v>1249.5889999999999</v>
      </c>
      <c r="G433" s="150">
        <f t="shared" si="66"/>
        <v>0</v>
      </c>
      <c r="S433" s="135">
        <f t="shared" si="67"/>
        <v>3.9E-2</v>
      </c>
      <c r="T433" s="135" t="str">
        <f t="shared" si="68"/>
        <v/>
      </c>
      <c r="U433" s="134">
        <f t="shared" si="69"/>
        <v>-409.86099999999999</v>
      </c>
      <c r="V433" s="41" t="str">
        <f t="shared" si="70"/>
        <v>Lower Brackets</v>
      </c>
      <c r="W433" s="38">
        <f t="shared" si="71"/>
        <v>0</v>
      </c>
    </row>
    <row r="434" spans="1:23" ht="12.75" customHeight="1" x14ac:dyDescent="0.2">
      <c r="A434" s="39">
        <v>42600</v>
      </c>
      <c r="B434" s="40">
        <v>42700</v>
      </c>
      <c r="C434" s="40">
        <f t="shared" si="64"/>
        <v>1253.489</v>
      </c>
      <c r="D434" s="144">
        <f t="shared" si="65"/>
        <v>42650</v>
      </c>
      <c r="E434" s="144">
        <f t="shared" si="72"/>
        <v>1663.35</v>
      </c>
      <c r="F434" s="149">
        <f t="shared" si="73"/>
        <v>1253.489</v>
      </c>
      <c r="G434" s="150">
        <f t="shared" si="66"/>
        <v>0</v>
      </c>
      <c r="S434" s="135">
        <f t="shared" si="67"/>
        <v>3.9E-2</v>
      </c>
      <c r="T434" s="135" t="str">
        <f t="shared" si="68"/>
        <v/>
      </c>
      <c r="U434" s="134">
        <f t="shared" si="69"/>
        <v>-409.86099999999999</v>
      </c>
      <c r="V434" s="41" t="str">
        <f t="shared" si="70"/>
        <v>Lower Brackets</v>
      </c>
      <c r="W434" s="38">
        <f t="shared" si="71"/>
        <v>0</v>
      </c>
    </row>
    <row r="435" spans="1:23" ht="12.75" customHeight="1" x14ac:dyDescent="0.2">
      <c r="A435" s="39">
        <v>42700</v>
      </c>
      <c r="B435" s="40">
        <v>42800</v>
      </c>
      <c r="C435" s="40">
        <f t="shared" si="64"/>
        <v>1257.3890000000001</v>
      </c>
      <c r="D435" s="144">
        <f t="shared" si="65"/>
        <v>42750</v>
      </c>
      <c r="E435" s="144">
        <f t="shared" si="72"/>
        <v>1667.25</v>
      </c>
      <c r="F435" s="149">
        <f t="shared" si="73"/>
        <v>1257.3890000000001</v>
      </c>
      <c r="G435" s="150">
        <f t="shared" si="66"/>
        <v>0</v>
      </c>
      <c r="S435" s="135">
        <f t="shared" si="67"/>
        <v>3.9E-2</v>
      </c>
      <c r="T435" s="135" t="str">
        <f t="shared" si="68"/>
        <v/>
      </c>
      <c r="U435" s="134">
        <f t="shared" si="69"/>
        <v>-409.86099999999999</v>
      </c>
      <c r="V435" s="41" t="str">
        <f t="shared" si="70"/>
        <v>Lower Brackets</v>
      </c>
      <c r="W435" s="38">
        <f t="shared" si="71"/>
        <v>0</v>
      </c>
    </row>
    <row r="436" spans="1:23" ht="12.75" customHeight="1" x14ac:dyDescent="0.2">
      <c r="A436" s="39">
        <v>42800</v>
      </c>
      <c r="B436" s="40">
        <v>42900</v>
      </c>
      <c r="C436" s="40">
        <f t="shared" si="64"/>
        <v>1261.2890000000002</v>
      </c>
      <c r="D436" s="144">
        <f t="shared" si="65"/>
        <v>42850</v>
      </c>
      <c r="E436" s="144">
        <f t="shared" si="72"/>
        <v>1671.15</v>
      </c>
      <c r="F436" s="149">
        <f t="shared" si="73"/>
        <v>1261.2890000000002</v>
      </c>
      <c r="G436" s="150">
        <f t="shared" si="66"/>
        <v>0</v>
      </c>
      <c r="S436" s="135">
        <f t="shared" si="67"/>
        <v>3.9E-2</v>
      </c>
      <c r="T436" s="135" t="str">
        <f t="shared" si="68"/>
        <v/>
      </c>
      <c r="U436" s="134">
        <f t="shared" si="69"/>
        <v>-409.86099999999999</v>
      </c>
      <c r="V436" s="41" t="str">
        <f t="shared" si="70"/>
        <v>Lower Brackets</v>
      </c>
      <c r="W436" s="38">
        <f t="shared" si="71"/>
        <v>0</v>
      </c>
    </row>
    <row r="437" spans="1:23" ht="12.75" customHeight="1" x14ac:dyDescent="0.2">
      <c r="A437" s="39">
        <v>42900</v>
      </c>
      <c r="B437" s="40">
        <v>43000</v>
      </c>
      <c r="C437" s="40">
        <f t="shared" si="64"/>
        <v>1265.1889999999999</v>
      </c>
      <c r="D437" s="144">
        <f t="shared" si="65"/>
        <v>42950</v>
      </c>
      <c r="E437" s="144">
        <f t="shared" si="72"/>
        <v>1675.05</v>
      </c>
      <c r="F437" s="149">
        <f t="shared" si="73"/>
        <v>1265.1889999999999</v>
      </c>
      <c r="G437" s="150">
        <f t="shared" si="66"/>
        <v>0</v>
      </c>
      <c r="S437" s="135">
        <f t="shared" si="67"/>
        <v>3.9E-2</v>
      </c>
      <c r="T437" s="135" t="str">
        <f t="shared" si="68"/>
        <v/>
      </c>
      <c r="U437" s="134">
        <f t="shared" si="69"/>
        <v>-409.86099999999999</v>
      </c>
      <c r="V437" s="41" t="str">
        <f t="shared" si="70"/>
        <v>Lower Brackets</v>
      </c>
      <c r="W437" s="38">
        <f t="shared" si="71"/>
        <v>0</v>
      </c>
    </row>
    <row r="438" spans="1:23" ht="12.75" customHeight="1" x14ac:dyDescent="0.2">
      <c r="A438" s="39">
        <v>43000</v>
      </c>
      <c r="B438" s="40">
        <v>43100</v>
      </c>
      <c r="C438" s="40">
        <f t="shared" si="64"/>
        <v>1269.0889999999999</v>
      </c>
      <c r="D438" s="144">
        <f t="shared" si="65"/>
        <v>43050</v>
      </c>
      <c r="E438" s="144">
        <f t="shared" si="72"/>
        <v>1678.95</v>
      </c>
      <c r="F438" s="149">
        <f t="shared" si="73"/>
        <v>1269.0889999999999</v>
      </c>
      <c r="G438" s="150">
        <f t="shared" si="66"/>
        <v>0</v>
      </c>
      <c r="S438" s="135">
        <f t="shared" si="67"/>
        <v>3.9E-2</v>
      </c>
      <c r="T438" s="135" t="str">
        <f t="shared" si="68"/>
        <v/>
      </c>
      <c r="U438" s="134">
        <f t="shared" si="69"/>
        <v>-409.86099999999999</v>
      </c>
      <c r="V438" s="41" t="str">
        <f t="shared" si="70"/>
        <v>Lower Brackets</v>
      </c>
      <c r="W438" s="38">
        <f t="shared" si="71"/>
        <v>0</v>
      </c>
    </row>
    <row r="439" spans="1:23" ht="12.75" customHeight="1" x14ac:dyDescent="0.2">
      <c r="A439" s="39">
        <v>43100</v>
      </c>
      <c r="B439" s="40">
        <v>43200</v>
      </c>
      <c r="C439" s="40">
        <f t="shared" si="64"/>
        <v>1272.989</v>
      </c>
      <c r="D439" s="144">
        <f t="shared" si="65"/>
        <v>43150</v>
      </c>
      <c r="E439" s="144">
        <f t="shared" si="72"/>
        <v>1682.85</v>
      </c>
      <c r="F439" s="149">
        <f t="shared" si="73"/>
        <v>1272.989</v>
      </c>
      <c r="G439" s="150">
        <f t="shared" si="66"/>
        <v>0</v>
      </c>
      <c r="S439" s="135">
        <f t="shared" si="67"/>
        <v>3.9E-2</v>
      </c>
      <c r="T439" s="135" t="str">
        <f t="shared" si="68"/>
        <v/>
      </c>
      <c r="U439" s="134">
        <f t="shared" si="69"/>
        <v>-409.86099999999999</v>
      </c>
      <c r="V439" s="41" t="str">
        <f t="shared" si="70"/>
        <v>Lower Brackets</v>
      </c>
      <c r="W439" s="38">
        <f t="shared" si="71"/>
        <v>0</v>
      </c>
    </row>
    <row r="440" spans="1:23" ht="12.75" customHeight="1" x14ac:dyDescent="0.2">
      <c r="A440" s="39">
        <v>43200</v>
      </c>
      <c r="B440" s="40">
        <v>43300</v>
      </c>
      <c r="C440" s="40">
        <f t="shared" si="64"/>
        <v>1276.8890000000001</v>
      </c>
      <c r="D440" s="144">
        <f t="shared" si="65"/>
        <v>43250</v>
      </c>
      <c r="E440" s="144">
        <f t="shared" si="72"/>
        <v>1686.75</v>
      </c>
      <c r="F440" s="149">
        <f t="shared" si="73"/>
        <v>1276.8890000000001</v>
      </c>
      <c r="G440" s="150">
        <f t="shared" si="66"/>
        <v>0</v>
      </c>
      <c r="S440" s="135">
        <f t="shared" si="67"/>
        <v>3.9E-2</v>
      </c>
      <c r="T440" s="135" t="str">
        <f t="shared" si="68"/>
        <v/>
      </c>
      <c r="U440" s="134">
        <f t="shared" si="69"/>
        <v>-409.86099999999999</v>
      </c>
      <c r="V440" s="41" t="str">
        <f t="shared" si="70"/>
        <v>Lower Brackets</v>
      </c>
      <c r="W440" s="38">
        <f t="shared" si="71"/>
        <v>0</v>
      </c>
    </row>
    <row r="441" spans="1:23" ht="12.75" customHeight="1" x14ac:dyDescent="0.2">
      <c r="A441" s="39">
        <v>43300</v>
      </c>
      <c r="B441" s="40">
        <v>43400</v>
      </c>
      <c r="C441" s="40">
        <f t="shared" si="64"/>
        <v>1280.7890000000002</v>
      </c>
      <c r="D441" s="144">
        <f t="shared" si="65"/>
        <v>43350</v>
      </c>
      <c r="E441" s="144">
        <f t="shared" si="72"/>
        <v>1690.65</v>
      </c>
      <c r="F441" s="149">
        <f t="shared" si="73"/>
        <v>1280.7890000000002</v>
      </c>
      <c r="G441" s="150">
        <f t="shared" si="66"/>
        <v>0</v>
      </c>
      <c r="S441" s="135">
        <f t="shared" si="67"/>
        <v>3.9E-2</v>
      </c>
      <c r="T441" s="135" t="str">
        <f t="shared" si="68"/>
        <v/>
      </c>
      <c r="U441" s="134">
        <f t="shared" si="69"/>
        <v>-409.86099999999999</v>
      </c>
      <c r="V441" s="41" t="str">
        <f t="shared" si="70"/>
        <v>Lower Brackets</v>
      </c>
      <c r="W441" s="38">
        <f t="shared" si="71"/>
        <v>0</v>
      </c>
    </row>
    <row r="442" spans="1:23" ht="12.75" customHeight="1" x14ac:dyDescent="0.2">
      <c r="A442" s="39">
        <v>43400</v>
      </c>
      <c r="B442" s="40">
        <v>43500</v>
      </c>
      <c r="C442" s="40">
        <f t="shared" si="64"/>
        <v>1284.6889999999999</v>
      </c>
      <c r="D442" s="144">
        <f t="shared" si="65"/>
        <v>43450</v>
      </c>
      <c r="E442" s="144">
        <f t="shared" si="72"/>
        <v>1694.55</v>
      </c>
      <c r="F442" s="149">
        <f t="shared" si="73"/>
        <v>1284.6889999999999</v>
      </c>
      <c r="G442" s="150">
        <f t="shared" si="66"/>
        <v>0</v>
      </c>
      <c r="S442" s="135">
        <f t="shared" si="67"/>
        <v>3.9E-2</v>
      </c>
      <c r="T442" s="135" t="str">
        <f t="shared" si="68"/>
        <v/>
      </c>
      <c r="U442" s="134">
        <f t="shared" si="69"/>
        <v>-409.86099999999999</v>
      </c>
      <c r="V442" s="41" t="str">
        <f t="shared" si="70"/>
        <v>Lower Brackets</v>
      </c>
      <c r="W442" s="38">
        <f t="shared" si="71"/>
        <v>0</v>
      </c>
    </row>
    <row r="443" spans="1:23" ht="12.75" customHeight="1" x14ac:dyDescent="0.2">
      <c r="A443" s="39">
        <v>43500</v>
      </c>
      <c r="B443" s="40">
        <v>43600</v>
      </c>
      <c r="C443" s="40">
        <f t="shared" si="64"/>
        <v>1288.5889999999999</v>
      </c>
      <c r="D443" s="144">
        <f t="shared" si="65"/>
        <v>43550</v>
      </c>
      <c r="E443" s="144">
        <f t="shared" si="72"/>
        <v>1698.45</v>
      </c>
      <c r="F443" s="149">
        <f t="shared" si="73"/>
        <v>1288.5889999999999</v>
      </c>
      <c r="G443" s="150">
        <f t="shared" si="66"/>
        <v>0</v>
      </c>
      <c r="S443" s="135">
        <f t="shared" si="67"/>
        <v>3.9E-2</v>
      </c>
      <c r="T443" s="135" t="str">
        <f t="shared" si="68"/>
        <v/>
      </c>
      <c r="U443" s="134">
        <f t="shared" si="69"/>
        <v>-409.86099999999999</v>
      </c>
      <c r="V443" s="41" t="str">
        <f t="shared" si="70"/>
        <v>Lower Brackets</v>
      </c>
      <c r="W443" s="38">
        <f t="shared" si="71"/>
        <v>0</v>
      </c>
    </row>
    <row r="444" spans="1:23" ht="12.75" customHeight="1" x14ac:dyDescent="0.2">
      <c r="A444" s="39">
        <v>43600</v>
      </c>
      <c r="B444" s="40">
        <v>43700</v>
      </c>
      <c r="C444" s="40">
        <f t="shared" si="64"/>
        <v>1292.489</v>
      </c>
      <c r="D444" s="144">
        <f t="shared" si="65"/>
        <v>43650</v>
      </c>
      <c r="E444" s="144">
        <f t="shared" si="72"/>
        <v>1702.35</v>
      </c>
      <c r="F444" s="149">
        <f t="shared" si="73"/>
        <v>1292.489</v>
      </c>
      <c r="G444" s="150">
        <f t="shared" si="66"/>
        <v>0</v>
      </c>
      <c r="S444" s="135">
        <f t="shared" si="67"/>
        <v>3.9E-2</v>
      </c>
      <c r="T444" s="135" t="str">
        <f t="shared" si="68"/>
        <v/>
      </c>
      <c r="U444" s="134">
        <f t="shared" si="69"/>
        <v>-409.86099999999999</v>
      </c>
      <c r="V444" s="41" t="str">
        <f t="shared" si="70"/>
        <v>Lower Brackets</v>
      </c>
      <c r="W444" s="38">
        <f t="shared" si="71"/>
        <v>0</v>
      </c>
    </row>
    <row r="445" spans="1:23" ht="12.75" customHeight="1" x14ac:dyDescent="0.2">
      <c r="A445" s="39">
        <v>43700</v>
      </c>
      <c r="B445" s="40">
        <v>43800</v>
      </c>
      <c r="C445" s="40">
        <f t="shared" si="64"/>
        <v>1296.3890000000001</v>
      </c>
      <c r="D445" s="144">
        <f t="shared" si="65"/>
        <v>43750</v>
      </c>
      <c r="E445" s="144">
        <f t="shared" si="72"/>
        <v>1706.25</v>
      </c>
      <c r="F445" s="149">
        <f t="shared" si="73"/>
        <v>1296.3890000000001</v>
      </c>
      <c r="G445" s="150">
        <f t="shared" si="66"/>
        <v>0</v>
      </c>
      <c r="S445" s="135">
        <f t="shared" si="67"/>
        <v>3.9E-2</v>
      </c>
      <c r="T445" s="135" t="str">
        <f t="shared" si="68"/>
        <v/>
      </c>
      <c r="U445" s="134">
        <f t="shared" si="69"/>
        <v>-409.86099999999999</v>
      </c>
      <c r="V445" s="41" t="str">
        <f t="shared" si="70"/>
        <v>Lower Brackets</v>
      </c>
      <c r="W445" s="38">
        <f t="shared" si="71"/>
        <v>0</v>
      </c>
    </row>
    <row r="446" spans="1:23" ht="12.75" customHeight="1" x14ac:dyDescent="0.2">
      <c r="A446" s="39">
        <v>43800</v>
      </c>
      <c r="B446" s="40">
        <v>43900</v>
      </c>
      <c r="C446" s="40">
        <f t="shared" si="64"/>
        <v>1300.2890000000002</v>
      </c>
      <c r="D446" s="144">
        <f t="shared" si="65"/>
        <v>43850</v>
      </c>
      <c r="E446" s="144">
        <f t="shared" si="72"/>
        <v>1710.15</v>
      </c>
      <c r="F446" s="149">
        <f t="shared" si="73"/>
        <v>1300.2890000000002</v>
      </c>
      <c r="G446" s="150">
        <f t="shared" si="66"/>
        <v>0</v>
      </c>
      <c r="S446" s="135">
        <f t="shared" si="67"/>
        <v>3.9E-2</v>
      </c>
      <c r="T446" s="135" t="str">
        <f t="shared" si="68"/>
        <v/>
      </c>
      <c r="U446" s="134">
        <f t="shared" si="69"/>
        <v>-409.86099999999999</v>
      </c>
      <c r="V446" s="41" t="str">
        <f t="shared" si="70"/>
        <v>Lower Brackets</v>
      </c>
      <c r="W446" s="38">
        <f t="shared" si="71"/>
        <v>0</v>
      </c>
    </row>
    <row r="447" spans="1:23" ht="12.75" customHeight="1" x14ac:dyDescent="0.2">
      <c r="A447" s="39">
        <v>43900</v>
      </c>
      <c r="B447" s="40">
        <v>44000</v>
      </c>
      <c r="C447" s="40">
        <f t="shared" si="64"/>
        <v>1304.1889999999999</v>
      </c>
      <c r="D447" s="144">
        <f t="shared" si="65"/>
        <v>43950</v>
      </c>
      <c r="E447" s="144">
        <f t="shared" si="72"/>
        <v>1714.05</v>
      </c>
      <c r="F447" s="149">
        <f t="shared" si="73"/>
        <v>1304.1889999999999</v>
      </c>
      <c r="G447" s="150">
        <f t="shared" si="66"/>
        <v>0</v>
      </c>
      <c r="S447" s="135">
        <f t="shared" si="67"/>
        <v>3.9E-2</v>
      </c>
      <c r="T447" s="135" t="str">
        <f t="shared" si="68"/>
        <v/>
      </c>
      <c r="U447" s="134">
        <f t="shared" si="69"/>
        <v>-409.86099999999999</v>
      </c>
      <c r="V447" s="41" t="str">
        <f t="shared" si="70"/>
        <v>Lower Brackets</v>
      </c>
      <c r="W447" s="38">
        <f t="shared" si="71"/>
        <v>0</v>
      </c>
    </row>
    <row r="448" spans="1:23" ht="12.75" customHeight="1" x14ac:dyDescent="0.2">
      <c r="A448" s="39">
        <v>44000</v>
      </c>
      <c r="B448" s="40">
        <v>44100</v>
      </c>
      <c r="C448" s="40">
        <f t="shared" si="64"/>
        <v>1308.0889999999999</v>
      </c>
      <c r="D448" s="144">
        <f t="shared" si="65"/>
        <v>44050</v>
      </c>
      <c r="E448" s="144">
        <f t="shared" si="72"/>
        <v>1717.95</v>
      </c>
      <c r="F448" s="149">
        <f t="shared" si="73"/>
        <v>1308.0889999999999</v>
      </c>
      <c r="G448" s="150">
        <f t="shared" si="66"/>
        <v>0</v>
      </c>
      <c r="S448" s="135">
        <f t="shared" si="67"/>
        <v>3.9E-2</v>
      </c>
      <c r="T448" s="135" t="str">
        <f t="shared" si="68"/>
        <v/>
      </c>
      <c r="U448" s="134">
        <f t="shared" si="69"/>
        <v>-409.86099999999999</v>
      </c>
      <c r="V448" s="41" t="str">
        <f t="shared" si="70"/>
        <v>Lower Brackets</v>
      </c>
      <c r="W448" s="38">
        <f t="shared" si="71"/>
        <v>0</v>
      </c>
    </row>
    <row r="449" spans="1:23" ht="12.75" customHeight="1" x14ac:dyDescent="0.2">
      <c r="A449" s="39">
        <v>44100</v>
      </c>
      <c r="B449" s="40">
        <v>44200</v>
      </c>
      <c r="C449" s="40">
        <f t="shared" si="64"/>
        <v>1311.989</v>
      </c>
      <c r="D449" s="144">
        <f t="shared" si="65"/>
        <v>44150</v>
      </c>
      <c r="E449" s="144">
        <f t="shared" si="72"/>
        <v>1721.85</v>
      </c>
      <c r="F449" s="149">
        <f t="shared" si="73"/>
        <v>1311.989</v>
      </c>
      <c r="G449" s="150">
        <f t="shared" si="66"/>
        <v>0</v>
      </c>
      <c r="S449" s="135">
        <f t="shared" si="67"/>
        <v>3.9E-2</v>
      </c>
      <c r="T449" s="135" t="str">
        <f t="shared" si="68"/>
        <v/>
      </c>
      <c r="U449" s="134">
        <f t="shared" si="69"/>
        <v>-409.86099999999999</v>
      </c>
      <c r="V449" s="41" t="str">
        <f t="shared" si="70"/>
        <v>Lower Brackets</v>
      </c>
      <c r="W449" s="38">
        <f t="shared" si="71"/>
        <v>0</v>
      </c>
    </row>
    <row r="450" spans="1:23" ht="12.75" customHeight="1" x14ac:dyDescent="0.2">
      <c r="A450" s="39">
        <v>44200</v>
      </c>
      <c r="B450" s="40">
        <v>44300</v>
      </c>
      <c r="C450" s="40">
        <f t="shared" si="64"/>
        <v>1315.8890000000001</v>
      </c>
      <c r="D450" s="144">
        <f t="shared" si="65"/>
        <v>44250</v>
      </c>
      <c r="E450" s="144">
        <f t="shared" si="72"/>
        <v>1725.75</v>
      </c>
      <c r="F450" s="149">
        <f t="shared" si="73"/>
        <v>1315.8890000000001</v>
      </c>
      <c r="G450" s="150">
        <f t="shared" si="66"/>
        <v>0</v>
      </c>
      <c r="S450" s="135">
        <f t="shared" si="67"/>
        <v>3.9E-2</v>
      </c>
      <c r="T450" s="135" t="str">
        <f t="shared" si="68"/>
        <v/>
      </c>
      <c r="U450" s="134">
        <f t="shared" si="69"/>
        <v>-409.86099999999999</v>
      </c>
      <c r="V450" s="41" t="str">
        <f t="shared" si="70"/>
        <v>Lower Brackets</v>
      </c>
      <c r="W450" s="38">
        <f t="shared" si="71"/>
        <v>0</v>
      </c>
    </row>
    <row r="451" spans="1:23" ht="12.75" customHeight="1" x14ac:dyDescent="0.2">
      <c r="A451" s="39">
        <v>44300</v>
      </c>
      <c r="B451" s="40">
        <v>44400</v>
      </c>
      <c r="C451" s="40">
        <f t="shared" si="64"/>
        <v>1319.7890000000002</v>
      </c>
      <c r="D451" s="144">
        <f t="shared" si="65"/>
        <v>44350</v>
      </c>
      <c r="E451" s="144">
        <f t="shared" si="72"/>
        <v>1729.65</v>
      </c>
      <c r="F451" s="149">
        <f t="shared" si="73"/>
        <v>1319.7890000000002</v>
      </c>
      <c r="G451" s="150">
        <f t="shared" si="66"/>
        <v>0</v>
      </c>
      <c r="S451" s="135">
        <f t="shared" si="67"/>
        <v>3.9E-2</v>
      </c>
      <c r="T451" s="135" t="str">
        <f t="shared" si="68"/>
        <v/>
      </c>
      <c r="U451" s="134">
        <f t="shared" si="69"/>
        <v>-409.86099999999999</v>
      </c>
      <c r="V451" s="41" t="str">
        <f t="shared" si="70"/>
        <v>Lower Brackets</v>
      </c>
      <c r="W451" s="38">
        <f t="shared" si="71"/>
        <v>0</v>
      </c>
    </row>
    <row r="452" spans="1:23" ht="12.75" customHeight="1" x14ac:dyDescent="0.2">
      <c r="A452" s="39">
        <v>44400</v>
      </c>
      <c r="B452" s="40">
        <v>44500</v>
      </c>
      <c r="C452" s="40">
        <f t="shared" si="64"/>
        <v>1323.6889999999999</v>
      </c>
      <c r="D452" s="144">
        <f t="shared" si="65"/>
        <v>44450</v>
      </c>
      <c r="E452" s="144">
        <f t="shared" si="72"/>
        <v>1733.55</v>
      </c>
      <c r="F452" s="149">
        <f t="shared" si="73"/>
        <v>1323.6889999999999</v>
      </c>
      <c r="G452" s="150">
        <f t="shared" si="66"/>
        <v>0</v>
      </c>
      <c r="S452" s="135">
        <f t="shared" si="67"/>
        <v>3.9E-2</v>
      </c>
      <c r="T452" s="135" t="str">
        <f t="shared" si="68"/>
        <v/>
      </c>
      <c r="U452" s="134">
        <f t="shared" si="69"/>
        <v>-409.86099999999999</v>
      </c>
      <c r="V452" s="41" t="str">
        <f t="shared" si="70"/>
        <v>Lower Brackets</v>
      </c>
      <c r="W452" s="38">
        <f t="shared" si="71"/>
        <v>0</v>
      </c>
    </row>
    <row r="453" spans="1:23" ht="12.75" customHeight="1" x14ac:dyDescent="0.2">
      <c r="A453" s="39">
        <v>44500</v>
      </c>
      <c r="B453" s="40">
        <v>44600</v>
      </c>
      <c r="C453" s="40">
        <f t="shared" si="64"/>
        <v>1327.5889999999999</v>
      </c>
      <c r="D453" s="144">
        <f t="shared" si="65"/>
        <v>44550</v>
      </c>
      <c r="E453" s="144">
        <f t="shared" si="72"/>
        <v>1737.45</v>
      </c>
      <c r="F453" s="149">
        <f t="shared" si="73"/>
        <v>1327.5889999999999</v>
      </c>
      <c r="G453" s="150">
        <f t="shared" si="66"/>
        <v>0</v>
      </c>
      <c r="S453" s="135">
        <f t="shared" si="67"/>
        <v>3.9E-2</v>
      </c>
      <c r="T453" s="135" t="str">
        <f t="shared" si="68"/>
        <v/>
      </c>
      <c r="U453" s="134">
        <f t="shared" si="69"/>
        <v>-409.86099999999999</v>
      </c>
      <c r="V453" s="41" t="str">
        <f t="shared" si="70"/>
        <v>Lower Brackets</v>
      </c>
      <c r="W453" s="38">
        <f t="shared" si="71"/>
        <v>0</v>
      </c>
    </row>
    <row r="454" spans="1:23" ht="12.75" customHeight="1" x14ac:dyDescent="0.2">
      <c r="A454" s="39">
        <v>44600</v>
      </c>
      <c r="B454" s="40">
        <v>44700</v>
      </c>
      <c r="C454" s="40">
        <f t="shared" si="64"/>
        <v>1331.489</v>
      </c>
      <c r="D454" s="144">
        <f t="shared" si="65"/>
        <v>44650</v>
      </c>
      <c r="E454" s="144">
        <f t="shared" si="72"/>
        <v>1741.35</v>
      </c>
      <c r="F454" s="149">
        <f t="shared" si="73"/>
        <v>1331.489</v>
      </c>
      <c r="G454" s="150">
        <f t="shared" si="66"/>
        <v>0</v>
      </c>
      <c r="S454" s="135">
        <f t="shared" si="67"/>
        <v>3.9E-2</v>
      </c>
      <c r="T454" s="135" t="str">
        <f t="shared" si="68"/>
        <v/>
      </c>
      <c r="U454" s="134">
        <f t="shared" si="69"/>
        <v>-409.86099999999999</v>
      </c>
      <c r="V454" s="41" t="str">
        <f t="shared" si="70"/>
        <v>Lower Brackets</v>
      </c>
      <c r="W454" s="38">
        <f t="shared" si="71"/>
        <v>0</v>
      </c>
    </row>
    <row r="455" spans="1:23" ht="12.75" customHeight="1" x14ac:dyDescent="0.2">
      <c r="A455" s="39">
        <v>44700</v>
      </c>
      <c r="B455" s="40">
        <v>44800</v>
      </c>
      <c r="C455" s="40">
        <f t="shared" si="64"/>
        <v>1335.3890000000001</v>
      </c>
      <c r="D455" s="144">
        <f t="shared" si="65"/>
        <v>44750</v>
      </c>
      <c r="E455" s="144">
        <f t="shared" si="72"/>
        <v>1745.25</v>
      </c>
      <c r="F455" s="149">
        <f t="shared" si="73"/>
        <v>1335.3890000000001</v>
      </c>
      <c r="G455" s="150">
        <f t="shared" si="66"/>
        <v>0</v>
      </c>
      <c r="S455" s="135">
        <f t="shared" si="67"/>
        <v>3.9E-2</v>
      </c>
      <c r="T455" s="135" t="str">
        <f t="shared" si="68"/>
        <v/>
      </c>
      <c r="U455" s="134">
        <f t="shared" si="69"/>
        <v>-409.86099999999999</v>
      </c>
      <c r="V455" s="41" t="str">
        <f t="shared" si="70"/>
        <v>Lower Brackets</v>
      </c>
      <c r="W455" s="38">
        <f t="shared" si="71"/>
        <v>0</v>
      </c>
    </row>
    <row r="456" spans="1:23" ht="12.75" customHeight="1" x14ac:dyDescent="0.2">
      <c r="A456" s="39">
        <v>44800</v>
      </c>
      <c r="B456" s="40">
        <v>44900</v>
      </c>
      <c r="C456" s="40">
        <f t="shared" ref="C456:C519" si="74">IF(A456&lt;=$J$8,((($A$8:$A$1008+$B$8:$B$1008)/2)*ApplicableTaxRate)+Differential-BracketAdjustment,((($A$8:$A$1008+$B$8:$B$1008)/2)*ApplicableTaxRate)+HighDifferential-BracketAdjustment)</f>
        <v>1339.2890000000002</v>
      </c>
      <c r="D456" s="144">
        <f t="shared" ref="D456:D519" si="75">(A456+B456)/2</f>
        <v>44850</v>
      </c>
      <c r="E456" s="144">
        <f t="shared" si="72"/>
        <v>1749.15</v>
      </c>
      <c r="F456" s="149">
        <f t="shared" si="73"/>
        <v>1339.2890000000002</v>
      </c>
      <c r="G456" s="150">
        <f t="shared" ref="G456:G519" si="76">C456-F456</f>
        <v>0</v>
      </c>
      <c r="S456" s="135">
        <f t="shared" ref="S456:S519" si="77">IF(AND(A456&gt;=$I$4,A456&lt;=$J$4),$K$4,IF(AND(A456&gt;=$I$5,A456&lt;=$J$5),$K$5,IF(AND(A456&gt;=$I$6,A456&lt;=$J$6),$K$6,IF(AND(A456&gt;=$I$7,A456&lt;=$J$7),$K$7,IF(AND(A456&gt;=$I$8,A456&lt;=$J$8),$K$8,IF(A456&gt;$J$8,$K$8))))))</f>
        <v>3.9E-2</v>
      </c>
      <c r="T456" s="135" t="str">
        <f t="shared" ref="T456:T519" si="78">IF(A456&gt;$J$8,$K$17,"")</f>
        <v/>
      </c>
      <c r="U456" s="134">
        <f t="shared" ref="U456:U519" si="79">IF(AND(A456&gt;=$I$4,A456&lt;=$J$4),$Q$4,IF(AND(A456&gt;=$I$5,A456&lt;=$J$5),$Q$5,IF(AND(A456&gt;=$I$6,A456&lt;=$J$6),$Q$6,IF(AND(A456&gt;=$I$7,A456&lt;=$J$7),$Q$7,IF(AND(A456&gt;=$I$8,A456&lt;=$J$8),$Q$8,IF(A456&gt;$J$8,$Q$8))))))</f>
        <v>-409.86099999999999</v>
      </c>
      <c r="V456" s="41" t="str">
        <f t="shared" ref="V456:V519" si="80">IF(A456&gt;$J$8,$Q$16,"Lower Brackets")</f>
        <v>Lower Brackets</v>
      </c>
      <c r="W456" s="38">
        <f t="shared" ref="W456:W519" si="81">IFERROR(VLOOKUP(A456,$X$8:$Z$53,3,FALSE),0)</f>
        <v>0</v>
      </c>
    </row>
    <row r="457" spans="1:23" ht="12.75" customHeight="1" x14ac:dyDescent="0.2">
      <c r="A457" s="39">
        <v>44900</v>
      </c>
      <c r="B457" s="40">
        <v>45000</v>
      </c>
      <c r="C457" s="40">
        <f t="shared" si="74"/>
        <v>1343.1889999999999</v>
      </c>
      <c r="D457" s="144">
        <f t="shared" si="75"/>
        <v>44950</v>
      </c>
      <c r="E457" s="144">
        <f t="shared" ref="E457:E520" si="82">D457*S457</f>
        <v>1753.05</v>
      </c>
      <c r="F457" s="149">
        <f t="shared" ref="F457:F520" si="83">E457+U457</f>
        <v>1343.1889999999999</v>
      </c>
      <c r="G457" s="150">
        <f t="shared" si="76"/>
        <v>0</v>
      </c>
      <c r="S457" s="135">
        <f t="shared" si="77"/>
        <v>3.9E-2</v>
      </c>
      <c r="T457" s="135" t="str">
        <f t="shared" si="78"/>
        <v/>
      </c>
      <c r="U457" s="134">
        <f t="shared" si="79"/>
        <v>-409.86099999999999</v>
      </c>
      <c r="V457" s="41" t="str">
        <f t="shared" si="80"/>
        <v>Lower Brackets</v>
      </c>
      <c r="W457" s="38">
        <f t="shared" si="81"/>
        <v>0</v>
      </c>
    </row>
    <row r="458" spans="1:23" ht="12.75" customHeight="1" x14ac:dyDescent="0.2">
      <c r="A458" s="39">
        <v>45000</v>
      </c>
      <c r="B458" s="40">
        <v>45100</v>
      </c>
      <c r="C458" s="40">
        <f t="shared" si="74"/>
        <v>1347.0889999999999</v>
      </c>
      <c r="D458" s="144">
        <f t="shared" si="75"/>
        <v>45050</v>
      </c>
      <c r="E458" s="144">
        <f t="shared" si="82"/>
        <v>1756.95</v>
      </c>
      <c r="F458" s="149">
        <f t="shared" si="83"/>
        <v>1347.0889999999999</v>
      </c>
      <c r="G458" s="150">
        <f t="shared" si="76"/>
        <v>0</v>
      </c>
      <c r="S458" s="135">
        <f t="shared" si="77"/>
        <v>3.9E-2</v>
      </c>
      <c r="T458" s="135" t="str">
        <f t="shared" si="78"/>
        <v/>
      </c>
      <c r="U458" s="134">
        <f t="shared" si="79"/>
        <v>-409.86099999999999</v>
      </c>
      <c r="V458" s="41" t="str">
        <f t="shared" si="80"/>
        <v>Lower Brackets</v>
      </c>
      <c r="W458" s="38">
        <f t="shared" si="81"/>
        <v>0</v>
      </c>
    </row>
    <row r="459" spans="1:23" ht="12.75" customHeight="1" x14ac:dyDescent="0.2">
      <c r="A459" s="39">
        <v>45100</v>
      </c>
      <c r="B459" s="40">
        <v>45200</v>
      </c>
      <c r="C459" s="40">
        <f t="shared" si="74"/>
        <v>1350.989</v>
      </c>
      <c r="D459" s="144">
        <f t="shared" si="75"/>
        <v>45150</v>
      </c>
      <c r="E459" s="144">
        <f t="shared" si="82"/>
        <v>1760.85</v>
      </c>
      <c r="F459" s="149">
        <f t="shared" si="83"/>
        <v>1350.989</v>
      </c>
      <c r="G459" s="150">
        <f t="shared" si="76"/>
        <v>0</v>
      </c>
      <c r="S459" s="135">
        <f t="shared" si="77"/>
        <v>3.9E-2</v>
      </c>
      <c r="T459" s="135" t="str">
        <f t="shared" si="78"/>
        <v/>
      </c>
      <c r="U459" s="134">
        <f t="shared" si="79"/>
        <v>-409.86099999999999</v>
      </c>
      <c r="V459" s="41" t="str">
        <f t="shared" si="80"/>
        <v>Lower Brackets</v>
      </c>
      <c r="W459" s="38">
        <f t="shared" si="81"/>
        <v>0</v>
      </c>
    </row>
    <row r="460" spans="1:23" ht="12.75" customHeight="1" x14ac:dyDescent="0.2">
      <c r="A460" s="39">
        <v>45200</v>
      </c>
      <c r="B460" s="40">
        <v>45300</v>
      </c>
      <c r="C460" s="40">
        <f t="shared" si="74"/>
        <v>1354.8890000000001</v>
      </c>
      <c r="D460" s="144">
        <f t="shared" si="75"/>
        <v>45250</v>
      </c>
      <c r="E460" s="144">
        <f t="shared" si="82"/>
        <v>1764.75</v>
      </c>
      <c r="F460" s="149">
        <f t="shared" si="83"/>
        <v>1354.8890000000001</v>
      </c>
      <c r="G460" s="150">
        <f t="shared" si="76"/>
        <v>0</v>
      </c>
      <c r="S460" s="135">
        <f t="shared" si="77"/>
        <v>3.9E-2</v>
      </c>
      <c r="T460" s="135" t="str">
        <f t="shared" si="78"/>
        <v/>
      </c>
      <c r="U460" s="134">
        <f t="shared" si="79"/>
        <v>-409.86099999999999</v>
      </c>
      <c r="V460" s="41" t="str">
        <f t="shared" si="80"/>
        <v>Lower Brackets</v>
      </c>
      <c r="W460" s="38">
        <f t="shared" si="81"/>
        <v>0</v>
      </c>
    </row>
    <row r="461" spans="1:23" ht="12.75" customHeight="1" x14ac:dyDescent="0.2">
      <c r="A461" s="39">
        <v>45300</v>
      </c>
      <c r="B461" s="40">
        <v>45400</v>
      </c>
      <c r="C461" s="40">
        <f t="shared" si="74"/>
        <v>1358.7890000000002</v>
      </c>
      <c r="D461" s="144">
        <f t="shared" si="75"/>
        <v>45350</v>
      </c>
      <c r="E461" s="144">
        <f t="shared" si="82"/>
        <v>1768.65</v>
      </c>
      <c r="F461" s="149">
        <f t="shared" si="83"/>
        <v>1358.7890000000002</v>
      </c>
      <c r="G461" s="150">
        <f t="shared" si="76"/>
        <v>0</v>
      </c>
      <c r="S461" s="135">
        <f t="shared" si="77"/>
        <v>3.9E-2</v>
      </c>
      <c r="T461" s="135" t="str">
        <f t="shared" si="78"/>
        <v/>
      </c>
      <c r="U461" s="134">
        <f t="shared" si="79"/>
        <v>-409.86099999999999</v>
      </c>
      <c r="V461" s="41" t="str">
        <f t="shared" si="80"/>
        <v>Lower Brackets</v>
      </c>
      <c r="W461" s="38">
        <f t="shared" si="81"/>
        <v>0</v>
      </c>
    </row>
    <row r="462" spans="1:23" ht="12.75" customHeight="1" x14ac:dyDescent="0.2">
      <c r="A462" s="39">
        <v>45400</v>
      </c>
      <c r="B462" s="40">
        <v>45500</v>
      </c>
      <c r="C462" s="40">
        <f t="shared" si="74"/>
        <v>1362.6889999999999</v>
      </c>
      <c r="D462" s="144">
        <f t="shared" si="75"/>
        <v>45450</v>
      </c>
      <c r="E462" s="144">
        <f t="shared" si="82"/>
        <v>1772.55</v>
      </c>
      <c r="F462" s="149">
        <f t="shared" si="83"/>
        <v>1362.6889999999999</v>
      </c>
      <c r="G462" s="150">
        <f t="shared" si="76"/>
        <v>0</v>
      </c>
      <c r="S462" s="135">
        <f t="shared" si="77"/>
        <v>3.9E-2</v>
      </c>
      <c r="T462" s="135" t="str">
        <f t="shared" si="78"/>
        <v/>
      </c>
      <c r="U462" s="134">
        <f t="shared" si="79"/>
        <v>-409.86099999999999</v>
      </c>
      <c r="V462" s="41" t="str">
        <f t="shared" si="80"/>
        <v>Lower Brackets</v>
      </c>
      <c r="W462" s="38">
        <f t="shared" si="81"/>
        <v>0</v>
      </c>
    </row>
    <row r="463" spans="1:23" ht="12.75" customHeight="1" x14ac:dyDescent="0.2">
      <c r="A463" s="39">
        <v>45500</v>
      </c>
      <c r="B463" s="40">
        <v>45600</v>
      </c>
      <c r="C463" s="40">
        <f t="shared" si="74"/>
        <v>1366.5889999999999</v>
      </c>
      <c r="D463" s="144">
        <f t="shared" si="75"/>
        <v>45550</v>
      </c>
      <c r="E463" s="144">
        <f t="shared" si="82"/>
        <v>1776.45</v>
      </c>
      <c r="F463" s="149">
        <f t="shared" si="83"/>
        <v>1366.5889999999999</v>
      </c>
      <c r="G463" s="150">
        <f t="shared" si="76"/>
        <v>0</v>
      </c>
      <c r="S463" s="135">
        <f t="shared" si="77"/>
        <v>3.9E-2</v>
      </c>
      <c r="T463" s="135" t="str">
        <f t="shared" si="78"/>
        <v/>
      </c>
      <c r="U463" s="134">
        <f t="shared" si="79"/>
        <v>-409.86099999999999</v>
      </c>
      <c r="V463" s="41" t="str">
        <f t="shared" si="80"/>
        <v>Lower Brackets</v>
      </c>
      <c r="W463" s="38">
        <f t="shared" si="81"/>
        <v>0</v>
      </c>
    </row>
    <row r="464" spans="1:23" ht="12.75" customHeight="1" x14ac:dyDescent="0.2">
      <c r="A464" s="39">
        <v>45600</v>
      </c>
      <c r="B464" s="40">
        <v>45700</v>
      </c>
      <c r="C464" s="40">
        <f t="shared" si="74"/>
        <v>1370.489</v>
      </c>
      <c r="D464" s="144">
        <f t="shared" si="75"/>
        <v>45650</v>
      </c>
      <c r="E464" s="144">
        <f t="shared" si="82"/>
        <v>1780.35</v>
      </c>
      <c r="F464" s="149">
        <f t="shared" si="83"/>
        <v>1370.489</v>
      </c>
      <c r="G464" s="150">
        <f t="shared" si="76"/>
        <v>0</v>
      </c>
      <c r="S464" s="135">
        <f t="shared" si="77"/>
        <v>3.9E-2</v>
      </c>
      <c r="T464" s="135" t="str">
        <f t="shared" si="78"/>
        <v/>
      </c>
      <c r="U464" s="134">
        <f t="shared" si="79"/>
        <v>-409.86099999999999</v>
      </c>
      <c r="V464" s="41" t="str">
        <f t="shared" si="80"/>
        <v>Lower Brackets</v>
      </c>
      <c r="W464" s="38">
        <f t="shared" si="81"/>
        <v>0</v>
      </c>
    </row>
    <row r="465" spans="1:23" ht="12.75" customHeight="1" x14ac:dyDescent="0.2">
      <c r="A465" s="39">
        <v>45700</v>
      </c>
      <c r="B465" s="40">
        <v>45800</v>
      </c>
      <c r="C465" s="40">
        <f t="shared" si="74"/>
        <v>1374.3890000000001</v>
      </c>
      <c r="D465" s="144">
        <f t="shared" si="75"/>
        <v>45750</v>
      </c>
      <c r="E465" s="144">
        <f t="shared" si="82"/>
        <v>1784.25</v>
      </c>
      <c r="F465" s="149">
        <f t="shared" si="83"/>
        <v>1374.3890000000001</v>
      </c>
      <c r="G465" s="150">
        <f t="shared" si="76"/>
        <v>0</v>
      </c>
      <c r="S465" s="135">
        <f t="shared" si="77"/>
        <v>3.9E-2</v>
      </c>
      <c r="T465" s="135" t="str">
        <f t="shared" si="78"/>
        <v/>
      </c>
      <c r="U465" s="134">
        <f t="shared" si="79"/>
        <v>-409.86099999999999</v>
      </c>
      <c r="V465" s="41" t="str">
        <f t="shared" si="80"/>
        <v>Lower Brackets</v>
      </c>
      <c r="W465" s="38">
        <f t="shared" si="81"/>
        <v>0</v>
      </c>
    </row>
    <row r="466" spans="1:23" ht="12.75" customHeight="1" x14ac:dyDescent="0.2">
      <c r="A466" s="39">
        <v>45800</v>
      </c>
      <c r="B466" s="40">
        <v>45900</v>
      </c>
      <c r="C466" s="40">
        <f t="shared" si="74"/>
        <v>1378.2890000000002</v>
      </c>
      <c r="D466" s="144">
        <f t="shared" si="75"/>
        <v>45850</v>
      </c>
      <c r="E466" s="144">
        <f t="shared" si="82"/>
        <v>1788.15</v>
      </c>
      <c r="F466" s="149">
        <f t="shared" si="83"/>
        <v>1378.2890000000002</v>
      </c>
      <c r="G466" s="150">
        <f t="shared" si="76"/>
        <v>0</v>
      </c>
      <c r="S466" s="135">
        <f t="shared" si="77"/>
        <v>3.9E-2</v>
      </c>
      <c r="T466" s="135" t="str">
        <f t="shared" si="78"/>
        <v/>
      </c>
      <c r="U466" s="134">
        <f t="shared" si="79"/>
        <v>-409.86099999999999</v>
      </c>
      <c r="V466" s="41" t="str">
        <f t="shared" si="80"/>
        <v>Lower Brackets</v>
      </c>
      <c r="W466" s="38">
        <f t="shared" si="81"/>
        <v>0</v>
      </c>
    </row>
    <row r="467" spans="1:23" ht="12.75" customHeight="1" x14ac:dyDescent="0.2">
      <c r="A467" s="39">
        <v>45900</v>
      </c>
      <c r="B467" s="40">
        <v>46000</v>
      </c>
      <c r="C467" s="40">
        <f t="shared" si="74"/>
        <v>1382.1889999999999</v>
      </c>
      <c r="D467" s="144">
        <f t="shared" si="75"/>
        <v>45950</v>
      </c>
      <c r="E467" s="144">
        <f t="shared" si="82"/>
        <v>1792.05</v>
      </c>
      <c r="F467" s="149">
        <f t="shared" si="83"/>
        <v>1382.1889999999999</v>
      </c>
      <c r="G467" s="150">
        <f t="shared" si="76"/>
        <v>0</v>
      </c>
      <c r="S467" s="135">
        <f t="shared" si="77"/>
        <v>3.9E-2</v>
      </c>
      <c r="T467" s="135" t="str">
        <f t="shared" si="78"/>
        <v/>
      </c>
      <c r="U467" s="134">
        <f t="shared" si="79"/>
        <v>-409.86099999999999</v>
      </c>
      <c r="V467" s="41" t="str">
        <f t="shared" si="80"/>
        <v>Lower Brackets</v>
      </c>
      <c r="W467" s="38">
        <f t="shared" si="81"/>
        <v>0</v>
      </c>
    </row>
    <row r="468" spans="1:23" ht="12.75" customHeight="1" x14ac:dyDescent="0.2">
      <c r="A468" s="39">
        <v>46000</v>
      </c>
      <c r="B468" s="40">
        <v>46100</v>
      </c>
      <c r="C468" s="40">
        <f t="shared" si="74"/>
        <v>1386.0889999999999</v>
      </c>
      <c r="D468" s="144">
        <f t="shared" si="75"/>
        <v>46050</v>
      </c>
      <c r="E468" s="144">
        <f t="shared" si="82"/>
        <v>1795.95</v>
      </c>
      <c r="F468" s="149">
        <f t="shared" si="83"/>
        <v>1386.0889999999999</v>
      </c>
      <c r="G468" s="150">
        <f t="shared" si="76"/>
        <v>0</v>
      </c>
      <c r="S468" s="135">
        <f t="shared" si="77"/>
        <v>3.9E-2</v>
      </c>
      <c r="T468" s="135" t="str">
        <f t="shared" si="78"/>
        <v/>
      </c>
      <c r="U468" s="134">
        <f t="shared" si="79"/>
        <v>-409.86099999999999</v>
      </c>
      <c r="V468" s="41" t="str">
        <f t="shared" si="80"/>
        <v>Lower Brackets</v>
      </c>
      <c r="W468" s="38">
        <f t="shared" si="81"/>
        <v>0</v>
      </c>
    </row>
    <row r="469" spans="1:23" ht="12.75" customHeight="1" x14ac:dyDescent="0.2">
      <c r="A469" s="39">
        <v>46100</v>
      </c>
      <c r="B469" s="40">
        <v>46200</v>
      </c>
      <c r="C469" s="40">
        <f t="shared" si="74"/>
        <v>1389.989</v>
      </c>
      <c r="D469" s="144">
        <f t="shared" si="75"/>
        <v>46150</v>
      </c>
      <c r="E469" s="144">
        <f t="shared" si="82"/>
        <v>1799.85</v>
      </c>
      <c r="F469" s="149">
        <f t="shared" si="83"/>
        <v>1389.989</v>
      </c>
      <c r="G469" s="150">
        <f t="shared" si="76"/>
        <v>0</v>
      </c>
      <c r="S469" s="135">
        <f t="shared" si="77"/>
        <v>3.9E-2</v>
      </c>
      <c r="T469" s="135" t="str">
        <f t="shared" si="78"/>
        <v/>
      </c>
      <c r="U469" s="134">
        <f t="shared" si="79"/>
        <v>-409.86099999999999</v>
      </c>
      <c r="V469" s="41" t="str">
        <f t="shared" si="80"/>
        <v>Lower Brackets</v>
      </c>
      <c r="W469" s="38">
        <f t="shared" si="81"/>
        <v>0</v>
      </c>
    </row>
    <row r="470" spans="1:23" ht="12.75" customHeight="1" x14ac:dyDescent="0.2">
      <c r="A470" s="39">
        <v>46200</v>
      </c>
      <c r="B470" s="40">
        <v>46300</v>
      </c>
      <c r="C470" s="40">
        <f t="shared" si="74"/>
        <v>1393.8890000000001</v>
      </c>
      <c r="D470" s="144">
        <f t="shared" si="75"/>
        <v>46250</v>
      </c>
      <c r="E470" s="144">
        <f t="shared" si="82"/>
        <v>1803.75</v>
      </c>
      <c r="F470" s="149">
        <f t="shared" si="83"/>
        <v>1393.8890000000001</v>
      </c>
      <c r="G470" s="150">
        <f t="shared" si="76"/>
        <v>0</v>
      </c>
      <c r="S470" s="135">
        <f t="shared" si="77"/>
        <v>3.9E-2</v>
      </c>
      <c r="T470" s="135" t="str">
        <f t="shared" si="78"/>
        <v/>
      </c>
      <c r="U470" s="134">
        <f t="shared" si="79"/>
        <v>-409.86099999999999</v>
      </c>
      <c r="V470" s="41" t="str">
        <f t="shared" si="80"/>
        <v>Lower Brackets</v>
      </c>
      <c r="W470" s="38">
        <f t="shared" si="81"/>
        <v>0</v>
      </c>
    </row>
    <row r="471" spans="1:23" ht="12.75" customHeight="1" x14ac:dyDescent="0.2">
      <c r="A471" s="39">
        <v>46300</v>
      </c>
      <c r="B471" s="40">
        <v>46400</v>
      </c>
      <c r="C471" s="40">
        <f t="shared" si="74"/>
        <v>1397.7890000000002</v>
      </c>
      <c r="D471" s="144">
        <f t="shared" si="75"/>
        <v>46350</v>
      </c>
      <c r="E471" s="144">
        <f t="shared" si="82"/>
        <v>1807.65</v>
      </c>
      <c r="F471" s="149">
        <f t="shared" si="83"/>
        <v>1397.7890000000002</v>
      </c>
      <c r="G471" s="150">
        <f t="shared" si="76"/>
        <v>0</v>
      </c>
      <c r="S471" s="135">
        <f t="shared" si="77"/>
        <v>3.9E-2</v>
      </c>
      <c r="T471" s="135" t="str">
        <f t="shared" si="78"/>
        <v/>
      </c>
      <c r="U471" s="134">
        <f t="shared" si="79"/>
        <v>-409.86099999999999</v>
      </c>
      <c r="V471" s="41" t="str">
        <f t="shared" si="80"/>
        <v>Lower Brackets</v>
      </c>
      <c r="W471" s="38">
        <f t="shared" si="81"/>
        <v>0</v>
      </c>
    </row>
    <row r="472" spans="1:23" ht="12.75" customHeight="1" x14ac:dyDescent="0.2">
      <c r="A472" s="39">
        <v>46400</v>
      </c>
      <c r="B472" s="40">
        <v>46500</v>
      </c>
      <c r="C472" s="40">
        <f t="shared" si="74"/>
        <v>1401.6889999999999</v>
      </c>
      <c r="D472" s="144">
        <f t="shared" si="75"/>
        <v>46450</v>
      </c>
      <c r="E472" s="144">
        <f t="shared" si="82"/>
        <v>1811.55</v>
      </c>
      <c r="F472" s="149">
        <f t="shared" si="83"/>
        <v>1401.6889999999999</v>
      </c>
      <c r="G472" s="150">
        <f t="shared" si="76"/>
        <v>0</v>
      </c>
      <c r="S472" s="135">
        <f t="shared" si="77"/>
        <v>3.9E-2</v>
      </c>
      <c r="T472" s="135" t="str">
        <f t="shared" si="78"/>
        <v/>
      </c>
      <c r="U472" s="134">
        <f t="shared" si="79"/>
        <v>-409.86099999999999</v>
      </c>
      <c r="V472" s="41" t="str">
        <f t="shared" si="80"/>
        <v>Lower Brackets</v>
      </c>
      <c r="W472" s="38">
        <f t="shared" si="81"/>
        <v>0</v>
      </c>
    </row>
    <row r="473" spans="1:23" ht="12.75" customHeight="1" x14ac:dyDescent="0.2">
      <c r="A473" s="39">
        <v>46500</v>
      </c>
      <c r="B473" s="40">
        <v>46600</v>
      </c>
      <c r="C473" s="40">
        <f t="shared" si="74"/>
        <v>1405.5889999999999</v>
      </c>
      <c r="D473" s="144">
        <f t="shared" si="75"/>
        <v>46550</v>
      </c>
      <c r="E473" s="144">
        <f t="shared" si="82"/>
        <v>1815.45</v>
      </c>
      <c r="F473" s="149">
        <f t="shared" si="83"/>
        <v>1405.5889999999999</v>
      </c>
      <c r="G473" s="150">
        <f t="shared" si="76"/>
        <v>0</v>
      </c>
      <c r="S473" s="135">
        <f t="shared" si="77"/>
        <v>3.9E-2</v>
      </c>
      <c r="T473" s="135" t="str">
        <f t="shared" si="78"/>
        <v/>
      </c>
      <c r="U473" s="134">
        <f t="shared" si="79"/>
        <v>-409.86099999999999</v>
      </c>
      <c r="V473" s="41" t="str">
        <f t="shared" si="80"/>
        <v>Lower Brackets</v>
      </c>
      <c r="W473" s="38">
        <f t="shared" si="81"/>
        <v>0</v>
      </c>
    </row>
    <row r="474" spans="1:23" ht="12.75" customHeight="1" x14ac:dyDescent="0.2">
      <c r="A474" s="39">
        <v>46600</v>
      </c>
      <c r="B474" s="40">
        <v>46700</v>
      </c>
      <c r="C474" s="40">
        <f t="shared" si="74"/>
        <v>1409.489</v>
      </c>
      <c r="D474" s="144">
        <f t="shared" si="75"/>
        <v>46650</v>
      </c>
      <c r="E474" s="144">
        <f t="shared" si="82"/>
        <v>1819.35</v>
      </c>
      <c r="F474" s="149">
        <f t="shared" si="83"/>
        <v>1409.489</v>
      </c>
      <c r="G474" s="150">
        <f t="shared" si="76"/>
        <v>0</v>
      </c>
      <c r="S474" s="135">
        <f t="shared" si="77"/>
        <v>3.9E-2</v>
      </c>
      <c r="T474" s="135" t="str">
        <f t="shared" si="78"/>
        <v/>
      </c>
      <c r="U474" s="134">
        <f t="shared" si="79"/>
        <v>-409.86099999999999</v>
      </c>
      <c r="V474" s="41" t="str">
        <f t="shared" si="80"/>
        <v>Lower Brackets</v>
      </c>
      <c r="W474" s="38">
        <f t="shared" si="81"/>
        <v>0</v>
      </c>
    </row>
    <row r="475" spans="1:23" ht="12.75" customHeight="1" x14ac:dyDescent="0.2">
      <c r="A475" s="39">
        <v>46700</v>
      </c>
      <c r="B475" s="40">
        <v>46800</v>
      </c>
      <c r="C475" s="40">
        <f t="shared" si="74"/>
        <v>1413.3890000000001</v>
      </c>
      <c r="D475" s="144">
        <f t="shared" si="75"/>
        <v>46750</v>
      </c>
      <c r="E475" s="144">
        <f t="shared" si="82"/>
        <v>1823.25</v>
      </c>
      <c r="F475" s="149">
        <f t="shared" si="83"/>
        <v>1413.3890000000001</v>
      </c>
      <c r="G475" s="150">
        <f t="shared" si="76"/>
        <v>0</v>
      </c>
      <c r="S475" s="135">
        <f t="shared" si="77"/>
        <v>3.9E-2</v>
      </c>
      <c r="T475" s="135" t="str">
        <f t="shared" si="78"/>
        <v/>
      </c>
      <c r="U475" s="134">
        <f t="shared" si="79"/>
        <v>-409.86099999999999</v>
      </c>
      <c r="V475" s="41" t="str">
        <f t="shared" si="80"/>
        <v>Lower Brackets</v>
      </c>
      <c r="W475" s="38">
        <f t="shared" si="81"/>
        <v>0</v>
      </c>
    </row>
    <row r="476" spans="1:23" ht="12.75" customHeight="1" x14ac:dyDescent="0.2">
      <c r="A476" s="39">
        <v>46800</v>
      </c>
      <c r="B476" s="40">
        <v>46900</v>
      </c>
      <c r="C476" s="40">
        <f t="shared" si="74"/>
        <v>1417.2890000000002</v>
      </c>
      <c r="D476" s="144">
        <f t="shared" si="75"/>
        <v>46850</v>
      </c>
      <c r="E476" s="144">
        <f t="shared" si="82"/>
        <v>1827.15</v>
      </c>
      <c r="F476" s="149">
        <f t="shared" si="83"/>
        <v>1417.2890000000002</v>
      </c>
      <c r="G476" s="150">
        <f t="shared" si="76"/>
        <v>0</v>
      </c>
      <c r="S476" s="135">
        <f t="shared" si="77"/>
        <v>3.9E-2</v>
      </c>
      <c r="T476" s="135" t="str">
        <f t="shared" si="78"/>
        <v/>
      </c>
      <c r="U476" s="134">
        <f t="shared" si="79"/>
        <v>-409.86099999999999</v>
      </c>
      <c r="V476" s="41" t="str">
        <f t="shared" si="80"/>
        <v>Lower Brackets</v>
      </c>
      <c r="W476" s="38">
        <f t="shared" si="81"/>
        <v>0</v>
      </c>
    </row>
    <row r="477" spans="1:23" ht="12.75" customHeight="1" x14ac:dyDescent="0.2">
      <c r="A477" s="39">
        <v>46900</v>
      </c>
      <c r="B477" s="40">
        <v>47000</v>
      </c>
      <c r="C477" s="40">
        <f t="shared" si="74"/>
        <v>1421.1889999999999</v>
      </c>
      <c r="D477" s="144">
        <f t="shared" si="75"/>
        <v>46950</v>
      </c>
      <c r="E477" s="144">
        <f t="shared" si="82"/>
        <v>1831.05</v>
      </c>
      <c r="F477" s="149">
        <f t="shared" si="83"/>
        <v>1421.1889999999999</v>
      </c>
      <c r="G477" s="150">
        <f t="shared" si="76"/>
        <v>0</v>
      </c>
      <c r="S477" s="135">
        <f t="shared" si="77"/>
        <v>3.9E-2</v>
      </c>
      <c r="T477" s="135" t="str">
        <f t="shared" si="78"/>
        <v/>
      </c>
      <c r="U477" s="134">
        <f t="shared" si="79"/>
        <v>-409.86099999999999</v>
      </c>
      <c r="V477" s="41" t="str">
        <f t="shared" si="80"/>
        <v>Lower Brackets</v>
      </c>
      <c r="W477" s="38">
        <f t="shared" si="81"/>
        <v>0</v>
      </c>
    </row>
    <row r="478" spans="1:23" ht="12.75" customHeight="1" x14ac:dyDescent="0.2">
      <c r="A478" s="39">
        <v>47000</v>
      </c>
      <c r="B478" s="40">
        <v>47100</v>
      </c>
      <c r="C478" s="40">
        <f t="shared" si="74"/>
        <v>1425.0889999999999</v>
      </c>
      <c r="D478" s="144">
        <f t="shared" si="75"/>
        <v>47050</v>
      </c>
      <c r="E478" s="144">
        <f t="shared" si="82"/>
        <v>1834.95</v>
      </c>
      <c r="F478" s="149">
        <f t="shared" si="83"/>
        <v>1425.0889999999999</v>
      </c>
      <c r="G478" s="150">
        <f t="shared" si="76"/>
        <v>0</v>
      </c>
      <c r="S478" s="135">
        <f t="shared" si="77"/>
        <v>3.9E-2</v>
      </c>
      <c r="T478" s="135" t="str">
        <f t="shared" si="78"/>
        <v/>
      </c>
      <c r="U478" s="134">
        <f t="shared" si="79"/>
        <v>-409.86099999999999</v>
      </c>
      <c r="V478" s="41" t="str">
        <f t="shared" si="80"/>
        <v>Lower Brackets</v>
      </c>
      <c r="W478" s="38">
        <f t="shared" si="81"/>
        <v>0</v>
      </c>
    </row>
    <row r="479" spans="1:23" ht="12.75" customHeight="1" x14ac:dyDescent="0.2">
      <c r="A479" s="39">
        <v>47100</v>
      </c>
      <c r="B479" s="40">
        <v>47200</v>
      </c>
      <c r="C479" s="40">
        <f t="shared" si="74"/>
        <v>1428.989</v>
      </c>
      <c r="D479" s="144">
        <f t="shared" si="75"/>
        <v>47150</v>
      </c>
      <c r="E479" s="144">
        <f t="shared" si="82"/>
        <v>1838.85</v>
      </c>
      <c r="F479" s="149">
        <f t="shared" si="83"/>
        <v>1428.989</v>
      </c>
      <c r="G479" s="150">
        <f t="shared" si="76"/>
        <v>0</v>
      </c>
      <c r="S479" s="135">
        <f t="shared" si="77"/>
        <v>3.9E-2</v>
      </c>
      <c r="T479" s="135" t="str">
        <f t="shared" si="78"/>
        <v/>
      </c>
      <c r="U479" s="134">
        <f t="shared" si="79"/>
        <v>-409.86099999999999</v>
      </c>
      <c r="V479" s="41" t="str">
        <f t="shared" si="80"/>
        <v>Lower Brackets</v>
      </c>
      <c r="W479" s="38">
        <f t="shared" si="81"/>
        <v>0</v>
      </c>
    </row>
    <row r="480" spans="1:23" ht="12.75" customHeight="1" x14ac:dyDescent="0.2">
      <c r="A480" s="39">
        <v>47200</v>
      </c>
      <c r="B480" s="40">
        <v>47300</v>
      </c>
      <c r="C480" s="40">
        <f t="shared" si="74"/>
        <v>1432.8890000000001</v>
      </c>
      <c r="D480" s="144">
        <f t="shared" si="75"/>
        <v>47250</v>
      </c>
      <c r="E480" s="144">
        <f t="shared" si="82"/>
        <v>1842.75</v>
      </c>
      <c r="F480" s="149">
        <f t="shared" si="83"/>
        <v>1432.8890000000001</v>
      </c>
      <c r="G480" s="150">
        <f t="shared" si="76"/>
        <v>0</v>
      </c>
      <c r="S480" s="135">
        <f t="shared" si="77"/>
        <v>3.9E-2</v>
      </c>
      <c r="T480" s="135" t="str">
        <f t="shared" si="78"/>
        <v/>
      </c>
      <c r="U480" s="134">
        <f t="shared" si="79"/>
        <v>-409.86099999999999</v>
      </c>
      <c r="V480" s="41" t="str">
        <f t="shared" si="80"/>
        <v>Lower Brackets</v>
      </c>
      <c r="W480" s="38">
        <f t="shared" si="81"/>
        <v>0</v>
      </c>
    </row>
    <row r="481" spans="1:23" ht="12.75" customHeight="1" x14ac:dyDescent="0.2">
      <c r="A481" s="39">
        <v>47300</v>
      </c>
      <c r="B481" s="40">
        <v>47400</v>
      </c>
      <c r="C481" s="40">
        <f t="shared" si="74"/>
        <v>1436.7890000000002</v>
      </c>
      <c r="D481" s="144">
        <f t="shared" si="75"/>
        <v>47350</v>
      </c>
      <c r="E481" s="144">
        <f t="shared" si="82"/>
        <v>1846.65</v>
      </c>
      <c r="F481" s="149">
        <f t="shared" si="83"/>
        <v>1436.7890000000002</v>
      </c>
      <c r="G481" s="150">
        <f t="shared" si="76"/>
        <v>0</v>
      </c>
      <c r="S481" s="135">
        <f t="shared" si="77"/>
        <v>3.9E-2</v>
      </c>
      <c r="T481" s="135" t="str">
        <f t="shared" si="78"/>
        <v/>
      </c>
      <c r="U481" s="134">
        <f t="shared" si="79"/>
        <v>-409.86099999999999</v>
      </c>
      <c r="V481" s="41" t="str">
        <f t="shared" si="80"/>
        <v>Lower Brackets</v>
      </c>
      <c r="W481" s="38">
        <f t="shared" si="81"/>
        <v>0</v>
      </c>
    </row>
    <row r="482" spans="1:23" ht="12.75" customHeight="1" x14ac:dyDescent="0.2">
      <c r="A482" s="39">
        <v>47400</v>
      </c>
      <c r="B482" s="40">
        <v>47500</v>
      </c>
      <c r="C482" s="40">
        <f t="shared" si="74"/>
        <v>1440.6889999999999</v>
      </c>
      <c r="D482" s="144">
        <f t="shared" si="75"/>
        <v>47450</v>
      </c>
      <c r="E482" s="144">
        <f t="shared" si="82"/>
        <v>1850.55</v>
      </c>
      <c r="F482" s="149">
        <f t="shared" si="83"/>
        <v>1440.6889999999999</v>
      </c>
      <c r="G482" s="150">
        <f t="shared" si="76"/>
        <v>0</v>
      </c>
      <c r="S482" s="135">
        <f t="shared" si="77"/>
        <v>3.9E-2</v>
      </c>
      <c r="T482" s="135" t="str">
        <f t="shared" si="78"/>
        <v/>
      </c>
      <c r="U482" s="134">
        <f t="shared" si="79"/>
        <v>-409.86099999999999</v>
      </c>
      <c r="V482" s="41" t="str">
        <f t="shared" si="80"/>
        <v>Lower Brackets</v>
      </c>
      <c r="W482" s="38">
        <f t="shared" si="81"/>
        <v>0</v>
      </c>
    </row>
    <row r="483" spans="1:23" ht="12.75" customHeight="1" x14ac:dyDescent="0.2">
      <c r="A483" s="39">
        <v>47500</v>
      </c>
      <c r="B483" s="40">
        <v>47600</v>
      </c>
      <c r="C483" s="40">
        <f t="shared" si="74"/>
        <v>1444.5889999999999</v>
      </c>
      <c r="D483" s="144">
        <f t="shared" si="75"/>
        <v>47550</v>
      </c>
      <c r="E483" s="144">
        <f t="shared" si="82"/>
        <v>1854.45</v>
      </c>
      <c r="F483" s="149">
        <f t="shared" si="83"/>
        <v>1444.5889999999999</v>
      </c>
      <c r="G483" s="150">
        <f t="shared" si="76"/>
        <v>0</v>
      </c>
      <c r="S483" s="135">
        <f t="shared" si="77"/>
        <v>3.9E-2</v>
      </c>
      <c r="T483" s="135" t="str">
        <f t="shared" si="78"/>
        <v/>
      </c>
      <c r="U483" s="134">
        <f t="shared" si="79"/>
        <v>-409.86099999999999</v>
      </c>
      <c r="V483" s="41" t="str">
        <f t="shared" si="80"/>
        <v>Lower Brackets</v>
      </c>
      <c r="W483" s="38">
        <f t="shared" si="81"/>
        <v>0</v>
      </c>
    </row>
    <row r="484" spans="1:23" ht="12.75" customHeight="1" x14ac:dyDescent="0.2">
      <c r="A484" s="39">
        <v>47600</v>
      </c>
      <c r="B484" s="40">
        <v>47700</v>
      </c>
      <c r="C484" s="40">
        <f t="shared" si="74"/>
        <v>1448.489</v>
      </c>
      <c r="D484" s="144">
        <f t="shared" si="75"/>
        <v>47650</v>
      </c>
      <c r="E484" s="144">
        <f t="shared" si="82"/>
        <v>1858.35</v>
      </c>
      <c r="F484" s="149">
        <f t="shared" si="83"/>
        <v>1448.489</v>
      </c>
      <c r="G484" s="150">
        <f t="shared" si="76"/>
        <v>0</v>
      </c>
      <c r="S484" s="135">
        <f t="shared" si="77"/>
        <v>3.9E-2</v>
      </c>
      <c r="T484" s="135" t="str">
        <f t="shared" si="78"/>
        <v/>
      </c>
      <c r="U484" s="134">
        <f t="shared" si="79"/>
        <v>-409.86099999999999</v>
      </c>
      <c r="V484" s="41" t="str">
        <f t="shared" si="80"/>
        <v>Lower Brackets</v>
      </c>
      <c r="W484" s="38">
        <f t="shared" si="81"/>
        <v>0</v>
      </c>
    </row>
    <row r="485" spans="1:23" ht="12.75" customHeight="1" x14ac:dyDescent="0.2">
      <c r="A485" s="39">
        <v>47700</v>
      </c>
      <c r="B485" s="40">
        <v>47800</v>
      </c>
      <c r="C485" s="40">
        <f t="shared" si="74"/>
        <v>1452.3890000000001</v>
      </c>
      <c r="D485" s="144">
        <f t="shared" si="75"/>
        <v>47750</v>
      </c>
      <c r="E485" s="144">
        <f t="shared" si="82"/>
        <v>1862.25</v>
      </c>
      <c r="F485" s="149">
        <f t="shared" si="83"/>
        <v>1452.3890000000001</v>
      </c>
      <c r="G485" s="150">
        <f t="shared" si="76"/>
        <v>0</v>
      </c>
      <c r="S485" s="135">
        <f t="shared" si="77"/>
        <v>3.9E-2</v>
      </c>
      <c r="T485" s="135" t="str">
        <f t="shared" si="78"/>
        <v/>
      </c>
      <c r="U485" s="134">
        <f t="shared" si="79"/>
        <v>-409.86099999999999</v>
      </c>
      <c r="V485" s="41" t="str">
        <f t="shared" si="80"/>
        <v>Lower Brackets</v>
      </c>
      <c r="W485" s="38">
        <f t="shared" si="81"/>
        <v>0</v>
      </c>
    </row>
    <row r="486" spans="1:23" ht="12.75" customHeight="1" x14ac:dyDescent="0.2">
      <c r="A486" s="39">
        <v>47800</v>
      </c>
      <c r="B486" s="40">
        <v>47900</v>
      </c>
      <c r="C486" s="40">
        <f t="shared" si="74"/>
        <v>1456.2890000000002</v>
      </c>
      <c r="D486" s="144">
        <f t="shared" si="75"/>
        <v>47850</v>
      </c>
      <c r="E486" s="144">
        <f t="shared" si="82"/>
        <v>1866.15</v>
      </c>
      <c r="F486" s="149">
        <f t="shared" si="83"/>
        <v>1456.2890000000002</v>
      </c>
      <c r="G486" s="150">
        <f t="shared" si="76"/>
        <v>0</v>
      </c>
      <c r="S486" s="135">
        <f t="shared" si="77"/>
        <v>3.9E-2</v>
      </c>
      <c r="T486" s="135" t="str">
        <f t="shared" si="78"/>
        <v/>
      </c>
      <c r="U486" s="134">
        <f t="shared" si="79"/>
        <v>-409.86099999999999</v>
      </c>
      <c r="V486" s="41" t="str">
        <f t="shared" si="80"/>
        <v>Lower Brackets</v>
      </c>
      <c r="W486" s="38">
        <f t="shared" si="81"/>
        <v>0</v>
      </c>
    </row>
    <row r="487" spans="1:23" ht="12.75" customHeight="1" x14ac:dyDescent="0.2">
      <c r="A487" s="39">
        <v>47900</v>
      </c>
      <c r="B487" s="40">
        <v>48000</v>
      </c>
      <c r="C487" s="40">
        <f t="shared" si="74"/>
        <v>1460.1889999999999</v>
      </c>
      <c r="D487" s="144">
        <f t="shared" si="75"/>
        <v>47950</v>
      </c>
      <c r="E487" s="144">
        <f t="shared" si="82"/>
        <v>1870.05</v>
      </c>
      <c r="F487" s="149">
        <f t="shared" si="83"/>
        <v>1460.1889999999999</v>
      </c>
      <c r="G487" s="150">
        <f t="shared" si="76"/>
        <v>0</v>
      </c>
      <c r="S487" s="135">
        <f t="shared" si="77"/>
        <v>3.9E-2</v>
      </c>
      <c r="T487" s="135" t="str">
        <f t="shared" si="78"/>
        <v/>
      </c>
      <c r="U487" s="134">
        <f t="shared" si="79"/>
        <v>-409.86099999999999</v>
      </c>
      <c r="V487" s="41" t="str">
        <f t="shared" si="80"/>
        <v>Lower Brackets</v>
      </c>
      <c r="W487" s="38">
        <f t="shared" si="81"/>
        <v>0</v>
      </c>
    </row>
    <row r="488" spans="1:23" ht="12.75" customHeight="1" x14ac:dyDescent="0.2">
      <c r="A488" s="39">
        <v>48000</v>
      </c>
      <c r="B488" s="40">
        <v>48100</v>
      </c>
      <c r="C488" s="40">
        <f t="shared" si="74"/>
        <v>1464.0889999999999</v>
      </c>
      <c r="D488" s="144">
        <f t="shared" si="75"/>
        <v>48050</v>
      </c>
      <c r="E488" s="144">
        <f t="shared" si="82"/>
        <v>1873.95</v>
      </c>
      <c r="F488" s="149">
        <f t="shared" si="83"/>
        <v>1464.0889999999999</v>
      </c>
      <c r="G488" s="150">
        <f t="shared" si="76"/>
        <v>0</v>
      </c>
      <c r="S488" s="135">
        <f t="shared" si="77"/>
        <v>3.9E-2</v>
      </c>
      <c r="T488" s="135" t="str">
        <f t="shared" si="78"/>
        <v/>
      </c>
      <c r="U488" s="134">
        <f t="shared" si="79"/>
        <v>-409.86099999999999</v>
      </c>
      <c r="V488" s="41" t="str">
        <f t="shared" si="80"/>
        <v>Lower Brackets</v>
      </c>
      <c r="W488" s="38">
        <f t="shared" si="81"/>
        <v>0</v>
      </c>
    </row>
    <row r="489" spans="1:23" ht="12.75" customHeight="1" x14ac:dyDescent="0.2">
      <c r="A489" s="39">
        <v>48100</v>
      </c>
      <c r="B489" s="40">
        <v>48200</v>
      </c>
      <c r="C489" s="40">
        <f t="shared" si="74"/>
        <v>1467.989</v>
      </c>
      <c r="D489" s="144">
        <f t="shared" si="75"/>
        <v>48150</v>
      </c>
      <c r="E489" s="144">
        <f t="shared" si="82"/>
        <v>1877.85</v>
      </c>
      <c r="F489" s="149">
        <f t="shared" si="83"/>
        <v>1467.989</v>
      </c>
      <c r="G489" s="150">
        <f t="shared" si="76"/>
        <v>0</v>
      </c>
      <c r="S489" s="135">
        <f t="shared" si="77"/>
        <v>3.9E-2</v>
      </c>
      <c r="T489" s="135" t="str">
        <f t="shared" si="78"/>
        <v/>
      </c>
      <c r="U489" s="134">
        <f t="shared" si="79"/>
        <v>-409.86099999999999</v>
      </c>
      <c r="V489" s="41" t="str">
        <f t="shared" si="80"/>
        <v>Lower Brackets</v>
      </c>
      <c r="W489" s="38">
        <f t="shared" si="81"/>
        <v>0</v>
      </c>
    </row>
    <row r="490" spans="1:23" ht="12.75" customHeight="1" x14ac:dyDescent="0.2">
      <c r="A490" s="39">
        <v>48200</v>
      </c>
      <c r="B490" s="40">
        <v>48300</v>
      </c>
      <c r="C490" s="40">
        <f t="shared" si="74"/>
        <v>1471.8890000000001</v>
      </c>
      <c r="D490" s="144">
        <f t="shared" si="75"/>
        <v>48250</v>
      </c>
      <c r="E490" s="144">
        <f t="shared" si="82"/>
        <v>1881.75</v>
      </c>
      <c r="F490" s="149">
        <f t="shared" si="83"/>
        <v>1471.8890000000001</v>
      </c>
      <c r="G490" s="150">
        <f t="shared" si="76"/>
        <v>0</v>
      </c>
      <c r="S490" s="135">
        <f t="shared" si="77"/>
        <v>3.9E-2</v>
      </c>
      <c r="T490" s="135" t="str">
        <f t="shared" si="78"/>
        <v/>
      </c>
      <c r="U490" s="134">
        <f t="shared" si="79"/>
        <v>-409.86099999999999</v>
      </c>
      <c r="V490" s="41" t="str">
        <f t="shared" si="80"/>
        <v>Lower Brackets</v>
      </c>
      <c r="W490" s="38">
        <f t="shared" si="81"/>
        <v>0</v>
      </c>
    </row>
    <row r="491" spans="1:23" ht="12.75" customHeight="1" x14ac:dyDescent="0.2">
      <c r="A491" s="39">
        <v>48300</v>
      </c>
      <c r="B491" s="40">
        <v>48400</v>
      </c>
      <c r="C491" s="40">
        <f t="shared" si="74"/>
        <v>1475.7890000000002</v>
      </c>
      <c r="D491" s="144">
        <f t="shared" si="75"/>
        <v>48350</v>
      </c>
      <c r="E491" s="144">
        <f t="shared" si="82"/>
        <v>1885.65</v>
      </c>
      <c r="F491" s="149">
        <f t="shared" si="83"/>
        <v>1475.7890000000002</v>
      </c>
      <c r="G491" s="150">
        <f t="shared" si="76"/>
        <v>0</v>
      </c>
      <c r="S491" s="135">
        <f t="shared" si="77"/>
        <v>3.9E-2</v>
      </c>
      <c r="T491" s="135" t="str">
        <f t="shared" si="78"/>
        <v/>
      </c>
      <c r="U491" s="134">
        <f t="shared" si="79"/>
        <v>-409.86099999999999</v>
      </c>
      <c r="V491" s="41" t="str">
        <f t="shared" si="80"/>
        <v>Lower Brackets</v>
      </c>
      <c r="W491" s="38">
        <f t="shared" si="81"/>
        <v>0</v>
      </c>
    </row>
    <row r="492" spans="1:23" ht="12.75" customHeight="1" x14ac:dyDescent="0.2">
      <c r="A492" s="39">
        <v>48400</v>
      </c>
      <c r="B492" s="40">
        <v>48500</v>
      </c>
      <c r="C492" s="40">
        <f t="shared" si="74"/>
        <v>1479.6889999999999</v>
      </c>
      <c r="D492" s="144">
        <f t="shared" si="75"/>
        <v>48450</v>
      </c>
      <c r="E492" s="144">
        <f t="shared" si="82"/>
        <v>1889.55</v>
      </c>
      <c r="F492" s="149">
        <f t="shared" si="83"/>
        <v>1479.6889999999999</v>
      </c>
      <c r="G492" s="150">
        <f t="shared" si="76"/>
        <v>0</v>
      </c>
      <c r="S492" s="135">
        <f t="shared" si="77"/>
        <v>3.9E-2</v>
      </c>
      <c r="T492" s="135" t="str">
        <f t="shared" si="78"/>
        <v/>
      </c>
      <c r="U492" s="134">
        <f t="shared" si="79"/>
        <v>-409.86099999999999</v>
      </c>
      <c r="V492" s="41" t="str">
        <f t="shared" si="80"/>
        <v>Lower Brackets</v>
      </c>
      <c r="W492" s="38">
        <f t="shared" si="81"/>
        <v>0</v>
      </c>
    </row>
    <row r="493" spans="1:23" ht="12.75" customHeight="1" x14ac:dyDescent="0.2">
      <c r="A493" s="39">
        <v>48500</v>
      </c>
      <c r="B493" s="40">
        <v>48600</v>
      </c>
      <c r="C493" s="40">
        <f t="shared" si="74"/>
        <v>1483.5889999999999</v>
      </c>
      <c r="D493" s="144">
        <f t="shared" si="75"/>
        <v>48550</v>
      </c>
      <c r="E493" s="144">
        <f t="shared" si="82"/>
        <v>1893.45</v>
      </c>
      <c r="F493" s="149">
        <f t="shared" si="83"/>
        <v>1483.5889999999999</v>
      </c>
      <c r="G493" s="150">
        <f t="shared" si="76"/>
        <v>0</v>
      </c>
      <c r="S493" s="135">
        <f t="shared" si="77"/>
        <v>3.9E-2</v>
      </c>
      <c r="T493" s="135" t="str">
        <f t="shared" si="78"/>
        <v/>
      </c>
      <c r="U493" s="134">
        <f t="shared" si="79"/>
        <v>-409.86099999999999</v>
      </c>
      <c r="V493" s="41" t="str">
        <f t="shared" si="80"/>
        <v>Lower Brackets</v>
      </c>
      <c r="W493" s="38">
        <f t="shared" si="81"/>
        <v>0</v>
      </c>
    </row>
    <row r="494" spans="1:23" ht="12.75" customHeight="1" x14ac:dyDescent="0.2">
      <c r="A494" s="39">
        <v>48600</v>
      </c>
      <c r="B494" s="40">
        <v>48700</v>
      </c>
      <c r="C494" s="40">
        <f t="shared" si="74"/>
        <v>1487.489</v>
      </c>
      <c r="D494" s="144">
        <f t="shared" si="75"/>
        <v>48650</v>
      </c>
      <c r="E494" s="144">
        <f t="shared" si="82"/>
        <v>1897.35</v>
      </c>
      <c r="F494" s="149">
        <f t="shared" si="83"/>
        <v>1487.489</v>
      </c>
      <c r="G494" s="150">
        <f t="shared" si="76"/>
        <v>0</v>
      </c>
      <c r="S494" s="135">
        <f t="shared" si="77"/>
        <v>3.9E-2</v>
      </c>
      <c r="T494" s="135" t="str">
        <f t="shared" si="78"/>
        <v/>
      </c>
      <c r="U494" s="134">
        <f t="shared" si="79"/>
        <v>-409.86099999999999</v>
      </c>
      <c r="V494" s="41" t="str">
        <f t="shared" si="80"/>
        <v>Lower Brackets</v>
      </c>
      <c r="W494" s="38">
        <f t="shared" si="81"/>
        <v>0</v>
      </c>
    </row>
    <row r="495" spans="1:23" ht="12.75" customHeight="1" x14ac:dyDescent="0.2">
      <c r="A495" s="39">
        <v>48700</v>
      </c>
      <c r="B495" s="40">
        <v>48800</v>
      </c>
      <c r="C495" s="40">
        <f t="shared" si="74"/>
        <v>1491.3890000000001</v>
      </c>
      <c r="D495" s="144">
        <f t="shared" si="75"/>
        <v>48750</v>
      </c>
      <c r="E495" s="144">
        <f t="shared" si="82"/>
        <v>1901.25</v>
      </c>
      <c r="F495" s="149">
        <f t="shared" si="83"/>
        <v>1491.3890000000001</v>
      </c>
      <c r="G495" s="150">
        <f t="shared" si="76"/>
        <v>0</v>
      </c>
      <c r="S495" s="135">
        <f t="shared" si="77"/>
        <v>3.9E-2</v>
      </c>
      <c r="T495" s="135" t="str">
        <f t="shared" si="78"/>
        <v/>
      </c>
      <c r="U495" s="134">
        <f t="shared" si="79"/>
        <v>-409.86099999999999</v>
      </c>
      <c r="V495" s="41" t="str">
        <f t="shared" si="80"/>
        <v>Lower Brackets</v>
      </c>
      <c r="W495" s="38">
        <f t="shared" si="81"/>
        <v>0</v>
      </c>
    </row>
    <row r="496" spans="1:23" ht="12.75" customHeight="1" x14ac:dyDescent="0.2">
      <c r="A496" s="39">
        <v>48800</v>
      </c>
      <c r="B496" s="40">
        <v>48900</v>
      </c>
      <c r="C496" s="40">
        <f t="shared" si="74"/>
        <v>1495.2890000000002</v>
      </c>
      <c r="D496" s="144">
        <f t="shared" si="75"/>
        <v>48850</v>
      </c>
      <c r="E496" s="144">
        <f t="shared" si="82"/>
        <v>1905.15</v>
      </c>
      <c r="F496" s="149">
        <f t="shared" si="83"/>
        <v>1495.2890000000002</v>
      </c>
      <c r="G496" s="150">
        <f t="shared" si="76"/>
        <v>0</v>
      </c>
      <c r="S496" s="135">
        <f t="shared" si="77"/>
        <v>3.9E-2</v>
      </c>
      <c r="T496" s="135" t="str">
        <f t="shared" si="78"/>
        <v/>
      </c>
      <c r="U496" s="134">
        <f t="shared" si="79"/>
        <v>-409.86099999999999</v>
      </c>
      <c r="V496" s="41" t="str">
        <f t="shared" si="80"/>
        <v>Lower Brackets</v>
      </c>
      <c r="W496" s="38">
        <f t="shared" si="81"/>
        <v>0</v>
      </c>
    </row>
    <row r="497" spans="1:23" ht="12.75" customHeight="1" x14ac:dyDescent="0.2">
      <c r="A497" s="39">
        <v>48900</v>
      </c>
      <c r="B497" s="40">
        <v>49000</v>
      </c>
      <c r="C497" s="40">
        <f t="shared" si="74"/>
        <v>1499.1889999999999</v>
      </c>
      <c r="D497" s="144">
        <f t="shared" si="75"/>
        <v>48950</v>
      </c>
      <c r="E497" s="144">
        <f t="shared" si="82"/>
        <v>1909.05</v>
      </c>
      <c r="F497" s="149">
        <f t="shared" si="83"/>
        <v>1499.1889999999999</v>
      </c>
      <c r="G497" s="150">
        <f t="shared" si="76"/>
        <v>0</v>
      </c>
      <c r="S497" s="135">
        <f t="shared" si="77"/>
        <v>3.9E-2</v>
      </c>
      <c r="T497" s="135" t="str">
        <f t="shared" si="78"/>
        <v/>
      </c>
      <c r="U497" s="134">
        <f t="shared" si="79"/>
        <v>-409.86099999999999</v>
      </c>
      <c r="V497" s="41" t="str">
        <f t="shared" si="80"/>
        <v>Lower Brackets</v>
      </c>
      <c r="W497" s="38">
        <f t="shared" si="81"/>
        <v>0</v>
      </c>
    </row>
    <row r="498" spans="1:23" ht="12.75" customHeight="1" x14ac:dyDescent="0.2">
      <c r="A498" s="39">
        <v>49000</v>
      </c>
      <c r="B498" s="40">
        <v>49100</v>
      </c>
      <c r="C498" s="40">
        <f t="shared" si="74"/>
        <v>1503.0889999999999</v>
      </c>
      <c r="D498" s="144">
        <f t="shared" si="75"/>
        <v>49050</v>
      </c>
      <c r="E498" s="144">
        <f t="shared" si="82"/>
        <v>1912.95</v>
      </c>
      <c r="F498" s="149">
        <f t="shared" si="83"/>
        <v>1503.0889999999999</v>
      </c>
      <c r="G498" s="150">
        <f t="shared" si="76"/>
        <v>0</v>
      </c>
      <c r="S498" s="135">
        <f t="shared" si="77"/>
        <v>3.9E-2</v>
      </c>
      <c r="T498" s="135" t="str">
        <f t="shared" si="78"/>
        <v/>
      </c>
      <c r="U498" s="134">
        <f t="shared" si="79"/>
        <v>-409.86099999999999</v>
      </c>
      <c r="V498" s="41" t="str">
        <f t="shared" si="80"/>
        <v>Lower Brackets</v>
      </c>
      <c r="W498" s="38">
        <f t="shared" si="81"/>
        <v>0</v>
      </c>
    </row>
    <row r="499" spans="1:23" ht="12.75" customHeight="1" x14ac:dyDescent="0.2">
      <c r="A499" s="39">
        <v>49100</v>
      </c>
      <c r="B499" s="40">
        <v>49200</v>
      </c>
      <c r="C499" s="40">
        <f t="shared" si="74"/>
        <v>1506.989</v>
      </c>
      <c r="D499" s="144">
        <f t="shared" si="75"/>
        <v>49150</v>
      </c>
      <c r="E499" s="144">
        <f t="shared" si="82"/>
        <v>1916.85</v>
      </c>
      <c r="F499" s="149">
        <f t="shared" si="83"/>
        <v>1506.989</v>
      </c>
      <c r="G499" s="150">
        <f t="shared" si="76"/>
        <v>0</v>
      </c>
      <c r="S499" s="135">
        <f t="shared" si="77"/>
        <v>3.9E-2</v>
      </c>
      <c r="T499" s="135" t="str">
        <f t="shared" si="78"/>
        <v/>
      </c>
      <c r="U499" s="134">
        <f t="shared" si="79"/>
        <v>-409.86099999999999</v>
      </c>
      <c r="V499" s="41" t="str">
        <f t="shared" si="80"/>
        <v>Lower Brackets</v>
      </c>
      <c r="W499" s="38">
        <f t="shared" si="81"/>
        <v>0</v>
      </c>
    </row>
    <row r="500" spans="1:23" ht="12.75" customHeight="1" x14ac:dyDescent="0.2">
      <c r="A500" s="39">
        <v>49200</v>
      </c>
      <c r="B500" s="40">
        <v>49300</v>
      </c>
      <c r="C500" s="40">
        <f t="shared" si="74"/>
        <v>1510.8890000000001</v>
      </c>
      <c r="D500" s="144">
        <f t="shared" si="75"/>
        <v>49250</v>
      </c>
      <c r="E500" s="144">
        <f t="shared" si="82"/>
        <v>1920.75</v>
      </c>
      <c r="F500" s="149">
        <f t="shared" si="83"/>
        <v>1510.8890000000001</v>
      </c>
      <c r="G500" s="150">
        <f t="shared" si="76"/>
        <v>0</v>
      </c>
      <c r="S500" s="135">
        <f t="shared" si="77"/>
        <v>3.9E-2</v>
      </c>
      <c r="T500" s="135" t="str">
        <f t="shared" si="78"/>
        <v/>
      </c>
      <c r="U500" s="134">
        <f t="shared" si="79"/>
        <v>-409.86099999999999</v>
      </c>
      <c r="V500" s="41" t="str">
        <f t="shared" si="80"/>
        <v>Lower Brackets</v>
      </c>
      <c r="W500" s="38">
        <f t="shared" si="81"/>
        <v>0</v>
      </c>
    </row>
    <row r="501" spans="1:23" ht="12.75" customHeight="1" x14ac:dyDescent="0.2">
      <c r="A501" s="39">
        <v>49300</v>
      </c>
      <c r="B501" s="40">
        <v>49400</v>
      </c>
      <c r="C501" s="40">
        <f t="shared" si="74"/>
        <v>1514.7890000000002</v>
      </c>
      <c r="D501" s="144">
        <f t="shared" si="75"/>
        <v>49350</v>
      </c>
      <c r="E501" s="144">
        <f t="shared" si="82"/>
        <v>1924.65</v>
      </c>
      <c r="F501" s="149">
        <f t="shared" si="83"/>
        <v>1514.7890000000002</v>
      </c>
      <c r="G501" s="150">
        <f t="shared" si="76"/>
        <v>0</v>
      </c>
      <c r="S501" s="135">
        <f t="shared" si="77"/>
        <v>3.9E-2</v>
      </c>
      <c r="T501" s="135" t="str">
        <f t="shared" si="78"/>
        <v/>
      </c>
      <c r="U501" s="134">
        <f t="shared" si="79"/>
        <v>-409.86099999999999</v>
      </c>
      <c r="V501" s="41" t="str">
        <f t="shared" si="80"/>
        <v>Lower Brackets</v>
      </c>
      <c r="W501" s="38">
        <f t="shared" si="81"/>
        <v>0</v>
      </c>
    </row>
    <row r="502" spans="1:23" ht="12.75" customHeight="1" x14ac:dyDescent="0.2">
      <c r="A502" s="39">
        <v>49400</v>
      </c>
      <c r="B502" s="40">
        <v>49500</v>
      </c>
      <c r="C502" s="40">
        <f t="shared" si="74"/>
        <v>1518.6889999999999</v>
      </c>
      <c r="D502" s="144">
        <f t="shared" si="75"/>
        <v>49450</v>
      </c>
      <c r="E502" s="144">
        <f t="shared" si="82"/>
        <v>1928.55</v>
      </c>
      <c r="F502" s="149">
        <f t="shared" si="83"/>
        <v>1518.6889999999999</v>
      </c>
      <c r="G502" s="150">
        <f t="shared" si="76"/>
        <v>0</v>
      </c>
      <c r="S502" s="135">
        <f t="shared" si="77"/>
        <v>3.9E-2</v>
      </c>
      <c r="T502" s="135" t="str">
        <f t="shared" si="78"/>
        <v/>
      </c>
      <c r="U502" s="134">
        <f t="shared" si="79"/>
        <v>-409.86099999999999</v>
      </c>
      <c r="V502" s="41" t="str">
        <f t="shared" si="80"/>
        <v>Lower Brackets</v>
      </c>
      <c r="W502" s="38">
        <f t="shared" si="81"/>
        <v>0</v>
      </c>
    </row>
    <row r="503" spans="1:23" ht="12.75" customHeight="1" x14ac:dyDescent="0.2">
      <c r="A503" s="39">
        <v>49500</v>
      </c>
      <c r="B503" s="40">
        <v>49600</v>
      </c>
      <c r="C503" s="40">
        <f t="shared" si="74"/>
        <v>1522.5889999999999</v>
      </c>
      <c r="D503" s="144">
        <f t="shared" si="75"/>
        <v>49550</v>
      </c>
      <c r="E503" s="144">
        <f t="shared" si="82"/>
        <v>1932.45</v>
      </c>
      <c r="F503" s="149">
        <f t="shared" si="83"/>
        <v>1522.5889999999999</v>
      </c>
      <c r="G503" s="150">
        <f t="shared" si="76"/>
        <v>0</v>
      </c>
      <c r="S503" s="135">
        <f t="shared" si="77"/>
        <v>3.9E-2</v>
      </c>
      <c r="T503" s="135" t="str">
        <f t="shared" si="78"/>
        <v/>
      </c>
      <c r="U503" s="134">
        <f t="shared" si="79"/>
        <v>-409.86099999999999</v>
      </c>
      <c r="V503" s="41" t="str">
        <f t="shared" si="80"/>
        <v>Lower Brackets</v>
      </c>
      <c r="W503" s="38">
        <f t="shared" si="81"/>
        <v>0</v>
      </c>
    </row>
    <row r="504" spans="1:23" ht="12.75" customHeight="1" x14ac:dyDescent="0.2">
      <c r="A504" s="39">
        <v>49600</v>
      </c>
      <c r="B504" s="40">
        <v>49700</v>
      </c>
      <c r="C504" s="40">
        <f t="shared" si="74"/>
        <v>1526.489</v>
      </c>
      <c r="D504" s="144">
        <f t="shared" si="75"/>
        <v>49650</v>
      </c>
      <c r="E504" s="144">
        <f t="shared" si="82"/>
        <v>1936.35</v>
      </c>
      <c r="F504" s="149">
        <f t="shared" si="83"/>
        <v>1526.489</v>
      </c>
      <c r="G504" s="150">
        <f t="shared" si="76"/>
        <v>0</v>
      </c>
      <c r="S504" s="135">
        <f t="shared" si="77"/>
        <v>3.9E-2</v>
      </c>
      <c r="T504" s="135" t="str">
        <f t="shared" si="78"/>
        <v/>
      </c>
      <c r="U504" s="134">
        <f t="shared" si="79"/>
        <v>-409.86099999999999</v>
      </c>
      <c r="V504" s="41" t="str">
        <f t="shared" si="80"/>
        <v>Lower Brackets</v>
      </c>
      <c r="W504" s="38">
        <f t="shared" si="81"/>
        <v>0</v>
      </c>
    </row>
    <row r="505" spans="1:23" ht="12.75" customHeight="1" x14ac:dyDescent="0.2">
      <c r="A505" s="39">
        <v>49700</v>
      </c>
      <c r="B505" s="40">
        <v>49800</v>
      </c>
      <c r="C505" s="40">
        <f t="shared" si="74"/>
        <v>1530.3890000000001</v>
      </c>
      <c r="D505" s="144">
        <f t="shared" si="75"/>
        <v>49750</v>
      </c>
      <c r="E505" s="144">
        <f t="shared" si="82"/>
        <v>1940.25</v>
      </c>
      <c r="F505" s="149">
        <f t="shared" si="83"/>
        <v>1530.3890000000001</v>
      </c>
      <c r="G505" s="150">
        <f t="shared" si="76"/>
        <v>0</v>
      </c>
      <c r="S505" s="135">
        <f t="shared" si="77"/>
        <v>3.9E-2</v>
      </c>
      <c r="T505" s="135" t="str">
        <f t="shared" si="78"/>
        <v/>
      </c>
      <c r="U505" s="134">
        <f t="shared" si="79"/>
        <v>-409.86099999999999</v>
      </c>
      <c r="V505" s="41" t="str">
        <f t="shared" si="80"/>
        <v>Lower Brackets</v>
      </c>
      <c r="W505" s="38">
        <f t="shared" si="81"/>
        <v>0</v>
      </c>
    </row>
    <row r="506" spans="1:23" ht="12.75" customHeight="1" x14ac:dyDescent="0.2">
      <c r="A506" s="39">
        <v>49800</v>
      </c>
      <c r="B506" s="40">
        <v>49900</v>
      </c>
      <c r="C506" s="40">
        <f t="shared" si="74"/>
        <v>1534.2890000000002</v>
      </c>
      <c r="D506" s="144">
        <f t="shared" si="75"/>
        <v>49850</v>
      </c>
      <c r="E506" s="144">
        <f t="shared" si="82"/>
        <v>1944.15</v>
      </c>
      <c r="F506" s="149">
        <f t="shared" si="83"/>
        <v>1534.2890000000002</v>
      </c>
      <c r="G506" s="150">
        <f t="shared" si="76"/>
        <v>0</v>
      </c>
      <c r="S506" s="135">
        <f t="shared" si="77"/>
        <v>3.9E-2</v>
      </c>
      <c r="T506" s="135" t="str">
        <f t="shared" si="78"/>
        <v/>
      </c>
      <c r="U506" s="134">
        <f t="shared" si="79"/>
        <v>-409.86099999999999</v>
      </c>
      <c r="V506" s="41" t="str">
        <f t="shared" si="80"/>
        <v>Lower Brackets</v>
      </c>
      <c r="W506" s="38">
        <f t="shared" si="81"/>
        <v>0</v>
      </c>
    </row>
    <row r="507" spans="1:23" ht="12.75" customHeight="1" x14ac:dyDescent="0.2">
      <c r="A507" s="39">
        <v>49900</v>
      </c>
      <c r="B507" s="40">
        <v>50000</v>
      </c>
      <c r="C507" s="40">
        <f t="shared" si="74"/>
        <v>1538.1889999999999</v>
      </c>
      <c r="D507" s="144">
        <f t="shared" si="75"/>
        <v>49950</v>
      </c>
      <c r="E507" s="144">
        <f t="shared" si="82"/>
        <v>1948.05</v>
      </c>
      <c r="F507" s="149">
        <f t="shared" si="83"/>
        <v>1538.1889999999999</v>
      </c>
      <c r="G507" s="150">
        <f t="shared" si="76"/>
        <v>0</v>
      </c>
      <c r="S507" s="135">
        <f t="shared" si="77"/>
        <v>3.9E-2</v>
      </c>
      <c r="T507" s="135" t="str">
        <f t="shared" si="78"/>
        <v/>
      </c>
      <c r="U507" s="134">
        <f t="shared" si="79"/>
        <v>-409.86099999999999</v>
      </c>
      <c r="V507" s="41" t="str">
        <f t="shared" si="80"/>
        <v>Lower Brackets</v>
      </c>
      <c r="W507" s="38">
        <f t="shared" si="81"/>
        <v>0</v>
      </c>
    </row>
    <row r="508" spans="1:23" ht="12.75" customHeight="1" x14ac:dyDescent="0.2">
      <c r="A508" s="39">
        <v>50000</v>
      </c>
      <c r="B508" s="40">
        <v>50100</v>
      </c>
      <c r="C508" s="40">
        <f t="shared" si="74"/>
        <v>1542.0889999999999</v>
      </c>
      <c r="D508" s="144">
        <f t="shared" si="75"/>
        <v>50050</v>
      </c>
      <c r="E508" s="144">
        <f t="shared" si="82"/>
        <v>1951.95</v>
      </c>
      <c r="F508" s="149">
        <f t="shared" si="83"/>
        <v>1542.0889999999999</v>
      </c>
      <c r="G508" s="150">
        <f t="shared" si="76"/>
        <v>0</v>
      </c>
      <c r="S508" s="135">
        <f t="shared" si="77"/>
        <v>3.9E-2</v>
      </c>
      <c r="T508" s="135" t="str">
        <f t="shared" si="78"/>
        <v/>
      </c>
      <c r="U508" s="134">
        <f t="shared" si="79"/>
        <v>-409.86099999999999</v>
      </c>
      <c r="V508" s="41" t="str">
        <f t="shared" si="80"/>
        <v>Lower Brackets</v>
      </c>
      <c r="W508" s="38">
        <f t="shared" si="81"/>
        <v>0</v>
      </c>
    </row>
    <row r="509" spans="1:23" ht="12.75" customHeight="1" x14ac:dyDescent="0.2">
      <c r="A509" s="39">
        <v>50100</v>
      </c>
      <c r="B509" s="40">
        <v>50200</v>
      </c>
      <c r="C509" s="40">
        <f t="shared" si="74"/>
        <v>1545.989</v>
      </c>
      <c r="D509" s="144">
        <f t="shared" si="75"/>
        <v>50150</v>
      </c>
      <c r="E509" s="144">
        <f t="shared" si="82"/>
        <v>1955.85</v>
      </c>
      <c r="F509" s="149">
        <f t="shared" si="83"/>
        <v>1545.989</v>
      </c>
      <c r="G509" s="150">
        <f t="shared" si="76"/>
        <v>0</v>
      </c>
      <c r="S509" s="135">
        <f t="shared" si="77"/>
        <v>3.9E-2</v>
      </c>
      <c r="T509" s="135" t="str">
        <f t="shared" si="78"/>
        <v/>
      </c>
      <c r="U509" s="134">
        <f t="shared" si="79"/>
        <v>-409.86099999999999</v>
      </c>
      <c r="V509" s="41" t="str">
        <f t="shared" si="80"/>
        <v>Lower Brackets</v>
      </c>
      <c r="W509" s="38">
        <f t="shared" si="81"/>
        <v>0</v>
      </c>
    </row>
    <row r="510" spans="1:23" ht="12.75" customHeight="1" x14ac:dyDescent="0.2">
      <c r="A510" s="39">
        <v>50200</v>
      </c>
      <c r="B510" s="40">
        <v>50300</v>
      </c>
      <c r="C510" s="40">
        <f t="shared" si="74"/>
        <v>1549.8890000000001</v>
      </c>
      <c r="D510" s="144">
        <f t="shared" si="75"/>
        <v>50250</v>
      </c>
      <c r="E510" s="144">
        <f t="shared" si="82"/>
        <v>1959.75</v>
      </c>
      <c r="F510" s="149">
        <f t="shared" si="83"/>
        <v>1549.8890000000001</v>
      </c>
      <c r="G510" s="150">
        <f t="shared" si="76"/>
        <v>0</v>
      </c>
      <c r="S510" s="135">
        <f t="shared" si="77"/>
        <v>3.9E-2</v>
      </c>
      <c r="T510" s="135" t="str">
        <f t="shared" si="78"/>
        <v/>
      </c>
      <c r="U510" s="134">
        <f t="shared" si="79"/>
        <v>-409.86099999999999</v>
      </c>
      <c r="V510" s="41" t="str">
        <f t="shared" si="80"/>
        <v>Lower Brackets</v>
      </c>
      <c r="W510" s="38">
        <f t="shared" si="81"/>
        <v>0</v>
      </c>
    </row>
    <row r="511" spans="1:23" ht="12.75" customHeight="1" x14ac:dyDescent="0.2">
      <c r="A511" s="39">
        <v>50300</v>
      </c>
      <c r="B511" s="40">
        <v>50400</v>
      </c>
      <c r="C511" s="40">
        <f t="shared" si="74"/>
        <v>1553.7890000000002</v>
      </c>
      <c r="D511" s="144">
        <f t="shared" si="75"/>
        <v>50350</v>
      </c>
      <c r="E511" s="144">
        <f t="shared" si="82"/>
        <v>1963.65</v>
      </c>
      <c r="F511" s="149">
        <f t="shared" si="83"/>
        <v>1553.7890000000002</v>
      </c>
      <c r="G511" s="150">
        <f t="shared" si="76"/>
        <v>0</v>
      </c>
      <c r="S511" s="135">
        <f t="shared" si="77"/>
        <v>3.9E-2</v>
      </c>
      <c r="T511" s="135" t="str">
        <f t="shared" si="78"/>
        <v/>
      </c>
      <c r="U511" s="134">
        <f t="shared" si="79"/>
        <v>-409.86099999999999</v>
      </c>
      <c r="V511" s="41" t="str">
        <f t="shared" si="80"/>
        <v>Lower Brackets</v>
      </c>
      <c r="W511" s="38">
        <f t="shared" si="81"/>
        <v>0</v>
      </c>
    </row>
    <row r="512" spans="1:23" ht="12.75" customHeight="1" x14ac:dyDescent="0.2">
      <c r="A512" s="39">
        <v>50400</v>
      </c>
      <c r="B512" s="40">
        <v>50500</v>
      </c>
      <c r="C512" s="40">
        <f t="shared" si="74"/>
        <v>1557.6889999999999</v>
      </c>
      <c r="D512" s="144">
        <f t="shared" si="75"/>
        <v>50450</v>
      </c>
      <c r="E512" s="144">
        <f t="shared" si="82"/>
        <v>1967.55</v>
      </c>
      <c r="F512" s="149">
        <f t="shared" si="83"/>
        <v>1557.6889999999999</v>
      </c>
      <c r="G512" s="150">
        <f t="shared" si="76"/>
        <v>0</v>
      </c>
      <c r="S512" s="135">
        <f t="shared" si="77"/>
        <v>3.9E-2</v>
      </c>
      <c r="T512" s="135" t="str">
        <f t="shared" si="78"/>
        <v/>
      </c>
      <c r="U512" s="134">
        <f t="shared" si="79"/>
        <v>-409.86099999999999</v>
      </c>
      <c r="V512" s="41" t="str">
        <f t="shared" si="80"/>
        <v>Lower Brackets</v>
      </c>
      <c r="W512" s="38">
        <f t="shared" si="81"/>
        <v>0</v>
      </c>
    </row>
    <row r="513" spans="1:23" ht="12.75" customHeight="1" x14ac:dyDescent="0.2">
      <c r="A513" s="39">
        <v>50500</v>
      </c>
      <c r="B513" s="40">
        <v>50600</v>
      </c>
      <c r="C513" s="40">
        <f t="shared" si="74"/>
        <v>1561.5889999999999</v>
      </c>
      <c r="D513" s="144">
        <f t="shared" si="75"/>
        <v>50550</v>
      </c>
      <c r="E513" s="144">
        <f t="shared" si="82"/>
        <v>1971.45</v>
      </c>
      <c r="F513" s="149">
        <f t="shared" si="83"/>
        <v>1561.5889999999999</v>
      </c>
      <c r="G513" s="150">
        <f t="shared" si="76"/>
        <v>0</v>
      </c>
      <c r="S513" s="135">
        <f t="shared" si="77"/>
        <v>3.9E-2</v>
      </c>
      <c r="T513" s="135" t="str">
        <f t="shared" si="78"/>
        <v/>
      </c>
      <c r="U513" s="134">
        <f t="shared" si="79"/>
        <v>-409.86099999999999</v>
      </c>
      <c r="V513" s="41" t="str">
        <f t="shared" si="80"/>
        <v>Lower Brackets</v>
      </c>
      <c r="W513" s="38">
        <f t="shared" si="81"/>
        <v>0</v>
      </c>
    </row>
    <row r="514" spans="1:23" ht="12.75" customHeight="1" x14ac:dyDescent="0.2">
      <c r="A514" s="39">
        <v>50600</v>
      </c>
      <c r="B514" s="40">
        <v>50700</v>
      </c>
      <c r="C514" s="40">
        <f t="shared" si="74"/>
        <v>1565.489</v>
      </c>
      <c r="D514" s="144">
        <f t="shared" si="75"/>
        <v>50650</v>
      </c>
      <c r="E514" s="144">
        <f t="shared" si="82"/>
        <v>1975.35</v>
      </c>
      <c r="F514" s="149">
        <f t="shared" si="83"/>
        <v>1565.489</v>
      </c>
      <c r="G514" s="150">
        <f t="shared" si="76"/>
        <v>0</v>
      </c>
      <c r="S514" s="135">
        <f t="shared" si="77"/>
        <v>3.9E-2</v>
      </c>
      <c r="T514" s="135" t="str">
        <f t="shared" si="78"/>
        <v/>
      </c>
      <c r="U514" s="134">
        <f t="shared" si="79"/>
        <v>-409.86099999999999</v>
      </c>
      <c r="V514" s="41" t="str">
        <f t="shared" si="80"/>
        <v>Lower Brackets</v>
      </c>
      <c r="W514" s="38">
        <f t="shared" si="81"/>
        <v>0</v>
      </c>
    </row>
    <row r="515" spans="1:23" ht="12.75" customHeight="1" x14ac:dyDescent="0.2">
      <c r="A515" s="39">
        <v>50700</v>
      </c>
      <c r="B515" s="40">
        <v>50800</v>
      </c>
      <c r="C515" s="40">
        <f t="shared" si="74"/>
        <v>1569.3890000000001</v>
      </c>
      <c r="D515" s="144">
        <f t="shared" si="75"/>
        <v>50750</v>
      </c>
      <c r="E515" s="144">
        <f t="shared" si="82"/>
        <v>1979.25</v>
      </c>
      <c r="F515" s="149">
        <f t="shared" si="83"/>
        <v>1569.3890000000001</v>
      </c>
      <c r="G515" s="150">
        <f t="shared" si="76"/>
        <v>0</v>
      </c>
      <c r="S515" s="135">
        <f t="shared" si="77"/>
        <v>3.9E-2</v>
      </c>
      <c r="T515" s="135" t="str">
        <f t="shared" si="78"/>
        <v/>
      </c>
      <c r="U515" s="134">
        <f t="shared" si="79"/>
        <v>-409.86099999999999</v>
      </c>
      <c r="V515" s="41" t="str">
        <f t="shared" si="80"/>
        <v>Lower Brackets</v>
      </c>
      <c r="W515" s="38">
        <f t="shared" si="81"/>
        <v>0</v>
      </c>
    </row>
    <row r="516" spans="1:23" ht="12.75" customHeight="1" x14ac:dyDescent="0.2">
      <c r="A516" s="39">
        <v>50800</v>
      </c>
      <c r="B516" s="40">
        <v>50900</v>
      </c>
      <c r="C516" s="40">
        <f t="shared" si="74"/>
        <v>1573.2890000000002</v>
      </c>
      <c r="D516" s="144">
        <f t="shared" si="75"/>
        <v>50850</v>
      </c>
      <c r="E516" s="144">
        <f t="shared" si="82"/>
        <v>1983.15</v>
      </c>
      <c r="F516" s="149">
        <f t="shared" si="83"/>
        <v>1573.2890000000002</v>
      </c>
      <c r="G516" s="150">
        <f t="shared" si="76"/>
        <v>0</v>
      </c>
      <c r="S516" s="135">
        <f t="shared" si="77"/>
        <v>3.9E-2</v>
      </c>
      <c r="T516" s="135" t="str">
        <f t="shared" si="78"/>
        <v/>
      </c>
      <c r="U516" s="134">
        <f t="shared" si="79"/>
        <v>-409.86099999999999</v>
      </c>
      <c r="V516" s="41" t="str">
        <f t="shared" si="80"/>
        <v>Lower Brackets</v>
      </c>
      <c r="W516" s="38">
        <f t="shared" si="81"/>
        <v>0</v>
      </c>
    </row>
    <row r="517" spans="1:23" ht="12.75" customHeight="1" x14ac:dyDescent="0.2">
      <c r="A517" s="39">
        <v>50900</v>
      </c>
      <c r="B517" s="40">
        <v>51000</v>
      </c>
      <c r="C517" s="40">
        <f t="shared" si="74"/>
        <v>1577.1889999999999</v>
      </c>
      <c r="D517" s="144">
        <f t="shared" si="75"/>
        <v>50950</v>
      </c>
      <c r="E517" s="144">
        <f t="shared" si="82"/>
        <v>1987.05</v>
      </c>
      <c r="F517" s="149">
        <f t="shared" si="83"/>
        <v>1577.1889999999999</v>
      </c>
      <c r="G517" s="150">
        <f t="shared" si="76"/>
        <v>0</v>
      </c>
      <c r="S517" s="135">
        <f t="shared" si="77"/>
        <v>3.9E-2</v>
      </c>
      <c r="T517" s="135" t="str">
        <f t="shared" si="78"/>
        <v/>
      </c>
      <c r="U517" s="134">
        <f t="shared" si="79"/>
        <v>-409.86099999999999</v>
      </c>
      <c r="V517" s="41" t="str">
        <f t="shared" si="80"/>
        <v>Lower Brackets</v>
      </c>
      <c r="W517" s="38">
        <f t="shared" si="81"/>
        <v>0</v>
      </c>
    </row>
    <row r="518" spans="1:23" ht="12.75" customHeight="1" x14ac:dyDescent="0.2">
      <c r="A518" s="39">
        <v>51000</v>
      </c>
      <c r="B518" s="40">
        <v>51100</v>
      </c>
      <c r="C518" s="40">
        <f t="shared" si="74"/>
        <v>1581.0889999999999</v>
      </c>
      <c r="D518" s="144">
        <f t="shared" si="75"/>
        <v>51050</v>
      </c>
      <c r="E518" s="144">
        <f t="shared" si="82"/>
        <v>1990.95</v>
      </c>
      <c r="F518" s="149">
        <f t="shared" si="83"/>
        <v>1581.0889999999999</v>
      </c>
      <c r="G518" s="150">
        <f t="shared" si="76"/>
        <v>0</v>
      </c>
      <c r="S518" s="135">
        <f t="shared" si="77"/>
        <v>3.9E-2</v>
      </c>
      <c r="T518" s="135" t="str">
        <f t="shared" si="78"/>
        <v/>
      </c>
      <c r="U518" s="134">
        <f t="shared" si="79"/>
        <v>-409.86099999999999</v>
      </c>
      <c r="V518" s="41" t="str">
        <f t="shared" si="80"/>
        <v>Lower Brackets</v>
      </c>
      <c r="W518" s="38">
        <f t="shared" si="81"/>
        <v>0</v>
      </c>
    </row>
    <row r="519" spans="1:23" ht="12.75" customHeight="1" x14ac:dyDescent="0.2">
      <c r="A519" s="39">
        <v>51100</v>
      </c>
      <c r="B519" s="40">
        <v>51200</v>
      </c>
      <c r="C519" s="40">
        <f t="shared" si="74"/>
        <v>1584.989</v>
      </c>
      <c r="D519" s="144">
        <f t="shared" si="75"/>
        <v>51150</v>
      </c>
      <c r="E519" s="144">
        <f t="shared" si="82"/>
        <v>1994.85</v>
      </c>
      <c r="F519" s="149">
        <f t="shared" si="83"/>
        <v>1584.989</v>
      </c>
      <c r="G519" s="150">
        <f t="shared" si="76"/>
        <v>0</v>
      </c>
      <c r="S519" s="135">
        <f t="shared" si="77"/>
        <v>3.9E-2</v>
      </c>
      <c r="T519" s="135" t="str">
        <f t="shared" si="78"/>
        <v/>
      </c>
      <c r="U519" s="134">
        <f t="shared" si="79"/>
        <v>-409.86099999999999</v>
      </c>
      <c r="V519" s="41" t="str">
        <f t="shared" si="80"/>
        <v>Lower Brackets</v>
      </c>
      <c r="W519" s="38">
        <f t="shared" si="81"/>
        <v>0</v>
      </c>
    </row>
    <row r="520" spans="1:23" ht="12.75" customHeight="1" x14ac:dyDescent="0.2">
      <c r="A520" s="39">
        <v>51200</v>
      </c>
      <c r="B520" s="40">
        <v>51300</v>
      </c>
      <c r="C520" s="40">
        <f t="shared" ref="C520:C583" si="84">IF(A520&lt;=$J$8,((($A$8:$A$1008+$B$8:$B$1008)/2)*ApplicableTaxRate)+Differential-BracketAdjustment,((($A$8:$A$1008+$B$8:$B$1008)/2)*ApplicableTaxRate)+HighDifferential-BracketAdjustment)</f>
        <v>1588.8890000000001</v>
      </c>
      <c r="D520" s="144">
        <f t="shared" ref="D520:D583" si="85">(A520+B520)/2</f>
        <v>51250</v>
      </c>
      <c r="E520" s="144">
        <f t="shared" si="82"/>
        <v>1998.75</v>
      </c>
      <c r="F520" s="149">
        <f t="shared" si="83"/>
        <v>1588.8890000000001</v>
      </c>
      <c r="G520" s="150">
        <f t="shared" ref="G520:G583" si="86">C520-F520</f>
        <v>0</v>
      </c>
      <c r="S520" s="135">
        <f t="shared" ref="S520:S583" si="87">IF(AND(A520&gt;=$I$4,A520&lt;=$J$4),$K$4,IF(AND(A520&gt;=$I$5,A520&lt;=$J$5),$K$5,IF(AND(A520&gt;=$I$6,A520&lt;=$J$6),$K$6,IF(AND(A520&gt;=$I$7,A520&lt;=$J$7),$K$7,IF(AND(A520&gt;=$I$8,A520&lt;=$J$8),$K$8,IF(A520&gt;$J$8,$K$8))))))</f>
        <v>3.9E-2</v>
      </c>
      <c r="T520" s="135" t="str">
        <f t="shared" ref="T520:T583" si="88">IF(A520&gt;$J$8,$K$17,"")</f>
        <v/>
      </c>
      <c r="U520" s="134">
        <f t="shared" ref="U520:U583" si="89">IF(AND(A520&gt;=$I$4,A520&lt;=$J$4),$Q$4,IF(AND(A520&gt;=$I$5,A520&lt;=$J$5),$Q$5,IF(AND(A520&gt;=$I$6,A520&lt;=$J$6),$Q$6,IF(AND(A520&gt;=$I$7,A520&lt;=$J$7),$Q$7,IF(AND(A520&gt;=$I$8,A520&lt;=$J$8),$Q$8,IF(A520&gt;$J$8,$Q$8))))))</f>
        <v>-409.86099999999999</v>
      </c>
      <c r="V520" s="41" t="str">
        <f t="shared" ref="V520:V583" si="90">IF(A520&gt;$J$8,$Q$16,"Lower Brackets")</f>
        <v>Lower Brackets</v>
      </c>
      <c r="W520" s="38">
        <f t="shared" ref="W520:W583" si="91">IFERROR(VLOOKUP(A520,$X$8:$Z$53,3,FALSE),0)</f>
        <v>0</v>
      </c>
    </row>
    <row r="521" spans="1:23" ht="12.75" customHeight="1" x14ac:dyDescent="0.2">
      <c r="A521" s="39">
        <v>51300</v>
      </c>
      <c r="B521" s="40">
        <v>51400</v>
      </c>
      <c r="C521" s="40">
        <f t="shared" si="84"/>
        <v>1592.7890000000002</v>
      </c>
      <c r="D521" s="144">
        <f t="shared" si="85"/>
        <v>51350</v>
      </c>
      <c r="E521" s="144">
        <f t="shared" ref="E521:E584" si="92">D521*S521</f>
        <v>2002.65</v>
      </c>
      <c r="F521" s="149">
        <f t="shared" ref="F521:F584" si="93">E521+U521</f>
        <v>1592.7890000000002</v>
      </c>
      <c r="G521" s="150">
        <f t="shared" si="86"/>
        <v>0</v>
      </c>
      <c r="S521" s="135">
        <f t="shared" si="87"/>
        <v>3.9E-2</v>
      </c>
      <c r="T521" s="135" t="str">
        <f t="shared" si="88"/>
        <v/>
      </c>
      <c r="U521" s="134">
        <f t="shared" si="89"/>
        <v>-409.86099999999999</v>
      </c>
      <c r="V521" s="41" t="str">
        <f t="shared" si="90"/>
        <v>Lower Brackets</v>
      </c>
      <c r="W521" s="38">
        <f t="shared" si="91"/>
        <v>0</v>
      </c>
    </row>
    <row r="522" spans="1:23" ht="12.75" customHeight="1" x14ac:dyDescent="0.2">
      <c r="A522" s="39">
        <v>51400</v>
      </c>
      <c r="B522" s="40">
        <v>51500</v>
      </c>
      <c r="C522" s="40">
        <f t="shared" si="84"/>
        <v>1596.6889999999999</v>
      </c>
      <c r="D522" s="144">
        <f t="shared" si="85"/>
        <v>51450</v>
      </c>
      <c r="E522" s="144">
        <f t="shared" si="92"/>
        <v>2006.55</v>
      </c>
      <c r="F522" s="149">
        <f t="shared" si="93"/>
        <v>1596.6889999999999</v>
      </c>
      <c r="G522" s="150">
        <f t="shared" si="86"/>
        <v>0</v>
      </c>
      <c r="S522" s="135">
        <f t="shared" si="87"/>
        <v>3.9E-2</v>
      </c>
      <c r="T522" s="135" t="str">
        <f t="shared" si="88"/>
        <v/>
      </c>
      <c r="U522" s="134">
        <f t="shared" si="89"/>
        <v>-409.86099999999999</v>
      </c>
      <c r="V522" s="41" t="str">
        <f t="shared" si="90"/>
        <v>Lower Brackets</v>
      </c>
      <c r="W522" s="38">
        <f t="shared" si="91"/>
        <v>0</v>
      </c>
    </row>
    <row r="523" spans="1:23" ht="12.75" customHeight="1" x14ac:dyDescent="0.2">
      <c r="A523" s="39">
        <v>51500</v>
      </c>
      <c r="B523" s="40">
        <v>51600</v>
      </c>
      <c r="C523" s="40">
        <f t="shared" si="84"/>
        <v>1600.5889999999999</v>
      </c>
      <c r="D523" s="144">
        <f t="shared" si="85"/>
        <v>51550</v>
      </c>
      <c r="E523" s="144">
        <f t="shared" si="92"/>
        <v>2010.45</v>
      </c>
      <c r="F523" s="149">
        <f t="shared" si="93"/>
        <v>1600.5889999999999</v>
      </c>
      <c r="G523" s="150">
        <f t="shared" si="86"/>
        <v>0</v>
      </c>
      <c r="S523" s="135">
        <f t="shared" si="87"/>
        <v>3.9E-2</v>
      </c>
      <c r="T523" s="135" t="str">
        <f t="shared" si="88"/>
        <v/>
      </c>
      <c r="U523" s="134">
        <f t="shared" si="89"/>
        <v>-409.86099999999999</v>
      </c>
      <c r="V523" s="41" t="str">
        <f t="shared" si="90"/>
        <v>Lower Brackets</v>
      </c>
      <c r="W523" s="38">
        <f t="shared" si="91"/>
        <v>0</v>
      </c>
    </row>
    <row r="524" spans="1:23" ht="12.75" customHeight="1" x14ac:dyDescent="0.2">
      <c r="A524" s="39">
        <v>51600</v>
      </c>
      <c r="B524" s="40">
        <v>51700</v>
      </c>
      <c r="C524" s="40">
        <f t="shared" si="84"/>
        <v>1604.489</v>
      </c>
      <c r="D524" s="144">
        <f t="shared" si="85"/>
        <v>51650</v>
      </c>
      <c r="E524" s="144">
        <f t="shared" si="92"/>
        <v>2014.35</v>
      </c>
      <c r="F524" s="149">
        <f t="shared" si="93"/>
        <v>1604.489</v>
      </c>
      <c r="G524" s="150">
        <f t="shared" si="86"/>
        <v>0</v>
      </c>
      <c r="S524" s="135">
        <f t="shared" si="87"/>
        <v>3.9E-2</v>
      </c>
      <c r="T524" s="135" t="str">
        <f t="shared" si="88"/>
        <v/>
      </c>
      <c r="U524" s="134">
        <f t="shared" si="89"/>
        <v>-409.86099999999999</v>
      </c>
      <c r="V524" s="41" t="str">
        <f t="shared" si="90"/>
        <v>Lower Brackets</v>
      </c>
      <c r="W524" s="38">
        <f t="shared" si="91"/>
        <v>0</v>
      </c>
    </row>
    <row r="525" spans="1:23" ht="12.75" customHeight="1" x14ac:dyDescent="0.2">
      <c r="A525" s="39">
        <v>51700</v>
      </c>
      <c r="B525" s="40">
        <v>51800</v>
      </c>
      <c r="C525" s="40">
        <f t="shared" si="84"/>
        <v>1608.3890000000001</v>
      </c>
      <c r="D525" s="144">
        <f t="shared" si="85"/>
        <v>51750</v>
      </c>
      <c r="E525" s="144">
        <f t="shared" si="92"/>
        <v>2018.25</v>
      </c>
      <c r="F525" s="149">
        <f t="shared" si="93"/>
        <v>1608.3890000000001</v>
      </c>
      <c r="G525" s="150">
        <f t="shared" si="86"/>
        <v>0</v>
      </c>
      <c r="S525" s="135">
        <f t="shared" si="87"/>
        <v>3.9E-2</v>
      </c>
      <c r="T525" s="135" t="str">
        <f t="shared" si="88"/>
        <v/>
      </c>
      <c r="U525" s="134">
        <f t="shared" si="89"/>
        <v>-409.86099999999999</v>
      </c>
      <c r="V525" s="41" t="str">
        <f t="shared" si="90"/>
        <v>Lower Brackets</v>
      </c>
      <c r="W525" s="38">
        <f t="shared" si="91"/>
        <v>0</v>
      </c>
    </row>
    <row r="526" spans="1:23" ht="12.75" customHeight="1" x14ac:dyDescent="0.2">
      <c r="A526" s="39">
        <v>51800</v>
      </c>
      <c r="B526" s="40">
        <v>51900</v>
      </c>
      <c r="C526" s="40">
        <f t="shared" si="84"/>
        <v>1612.2890000000002</v>
      </c>
      <c r="D526" s="144">
        <f t="shared" si="85"/>
        <v>51850</v>
      </c>
      <c r="E526" s="144">
        <f t="shared" si="92"/>
        <v>2022.15</v>
      </c>
      <c r="F526" s="149">
        <f t="shared" si="93"/>
        <v>1612.2890000000002</v>
      </c>
      <c r="G526" s="150">
        <f t="shared" si="86"/>
        <v>0</v>
      </c>
      <c r="S526" s="135">
        <f t="shared" si="87"/>
        <v>3.9E-2</v>
      </c>
      <c r="T526" s="135" t="str">
        <f t="shared" si="88"/>
        <v/>
      </c>
      <c r="U526" s="134">
        <f t="shared" si="89"/>
        <v>-409.86099999999999</v>
      </c>
      <c r="V526" s="41" t="str">
        <f t="shared" si="90"/>
        <v>Lower Brackets</v>
      </c>
      <c r="W526" s="38">
        <f t="shared" si="91"/>
        <v>0</v>
      </c>
    </row>
    <row r="527" spans="1:23" ht="12.75" customHeight="1" x14ac:dyDescent="0.2">
      <c r="A527" s="39">
        <v>51900</v>
      </c>
      <c r="B527" s="40">
        <v>52000</v>
      </c>
      <c r="C527" s="40">
        <f t="shared" si="84"/>
        <v>1616.1889999999999</v>
      </c>
      <c r="D527" s="144">
        <f t="shared" si="85"/>
        <v>51950</v>
      </c>
      <c r="E527" s="144">
        <f t="shared" si="92"/>
        <v>2026.05</v>
      </c>
      <c r="F527" s="149">
        <f t="shared" si="93"/>
        <v>1616.1889999999999</v>
      </c>
      <c r="G527" s="150">
        <f t="shared" si="86"/>
        <v>0</v>
      </c>
      <c r="S527" s="135">
        <f t="shared" si="87"/>
        <v>3.9E-2</v>
      </c>
      <c r="T527" s="135" t="str">
        <f t="shared" si="88"/>
        <v/>
      </c>
      <c r="U527" s="134">
        <f t="shared" si="89"/>
        <v>-409.86099999999999</v>
      </c>
      <c r="V527" s="41" t="str">
        <f t="shared" si="90"/>
        <v>Lower Brackets</v>
      </c>
      <c r="W527" s="38">
        <f t="shared" si="91"/>
        <v>0</v>
      </c>
    </row>
    <row r="528" spans="1:23" ht="12.75" customHeight="1" x14ac:dyDescent="0.2">
      <c r="A528" s="39">
        <v>52000</v>
      </c>
      <c r="B528" s="40">
        <v>52100</v>
      </c>
      <c r="C528" s="40">
        <f t="shared" si="84"/>
        <v>1620.0889999999999</v>
      </c>
      <c r="D528" s="144">
        <f t="shared" si="85"/>
        <v>52050</v>
      </c>
      <c r="E528" s="144">
        <f t="shared" si="92"/>
        <v>2029.95</v>
      </c>
      <c r="F528" s="149">
        <f t="shared" si="93"/>
        <v>1620.0889999999999</v>
      </c>
      <c r="G528" s="150">
        <f t="shared" si="86"/>
        <v>0</v>
      </c>
      <c r="S528" s="135">
        <f t="shared" si="87"/>
        <v>3.9E-2</v>
      </c>
      <c r="T528" s="135" t="str">
        <f t="shared" si="88"/>
        <v/>
      </c>
      <c r="U528" s="134">
        <f t="shared" si="89"/>
        <v>-409.86099999999999</v>
      </c>
      <c r="V528" s="41" t="str">
        <f t="shared" si="90"/>
        <v>Lower Brackets</v>
      </c>
      <c r="W528" s="38">
        <f t="shared" si="91"/>
        <v>0</v>
      </c>
    </row>
    <row r="529" spans="1:23" ht="12.75" customHeight="1" x14ac:dyDescent="0.2">
      <c r="A529" s="39">
        <v>52100</v>
      </c>
      <c r="B529" s="40">
        <v>52200</v>
      </c>
      <c r="C529" s="40">
        <f t="shared" si="84"/>
        <v>1623.989</v>
      </c>
      <c r="D529" s="144">
        <f t="shared" si="85"/>
        <v>52150</v>
      </c>
      <c r="E529" s="144">
        <f t="shared" si="92"/>
        <v>2033.85</v>
      </c>
      <c r="F529" s="149">
        <f t="shared" si="93"/>
        <v>1623.989</v>
      </c>
      <c r="G529" s="150">
        <f t="shared" si="86"/>
        <v>0</v>
      </c>
      <c r="S529" s="135">
        <f t="shared" si="87"/>
        <v>3.9E-2</v>
      </c>
      <c r="T529" s="135" t="str">
        <f t="shared" si="88"/>
        <v/>
      </c>
      <c r="U529" s="134">
        <f t="shared" si="89"/>
        <v>-409.86099999999999</v>
      </c>
      <c r="V529" s="41" t="str">
        <f t="shared" si="90"/>
        <v>Lower Brackets</v>
      </c>
      <c r="W529" s="38">
        <f t="shared" si="91"/>
        <v>0</v>
      </c>
    </row>
    <row r="530" spans="1:23" ht="12.75" customHeight="1" x14ac:dyDescent="0.2">
      <c r="A530" s="39">
        <v>52200</v>
      </c>
      <c r="B530" s="40">
        <v>52300</v>
      </c>
      <c r="C530" s="40">
        <f t="shared" si="84"/>
        <v>1627.8890000000001</v>
      </c>
      <c r="D530" s="144">
        <f t="shared" si="85"/>
        <v>52250</v>
      </c>
      <c r="E530" s="144">
        <f t="shared" si="92"/>
        <v>2037.75</v>
      </c>
      <c r="F530" s="149">
        <f t="shared" si="93"/>
        <v>1627.8890000000001</v>
      </c>
      <c r="G530" s="150">
        <f t="shared" si="86"/>
        <v>0</v>
      </c>
      <c r="S530" s="135">
        <f t="shared" si="87"/>
        <v>3.9E-2</v>
      </c>
      <c r="T530" s="135" t="str">
        <f t="shared" si="88"/>
        <v/>
      </c>
      <c r="U530" s="134">
        <f t="shared" si="89"/>
        <v>-409.86099999999999</v>
      </c>
      <c r="V530" s="41" t="str">
        <f t="shared" si="90"/>
        <v>Lower Brackets</v>
      </c>
      <c r="W530" s="38">
        <f t="shared" si="91"/>
        <v>0</v>
      </c>
    </row>
    <row r="531" spans="1:23" ht="12.75" customHeight="1" x14ac:dyDescent="0.2">
      <c r="A531" s="39">
        <v>52300</v>
      </c>
      <c r="B531" s="40">
        <v>52400</v>
      </c>
      <c r="C531" s="40">
        <f t="shared" si="84"/>
        <v>1631.7890000000002</v>
      </c>
      <c r="D531" s="144">
        <f t="shared" si="85"/>
        <v>52350</v>
      </c>
      <c r="E531" s="144">
        <f t="shared" si="92"/>
        <v>2041.65</v>
      </c>
      <c r="F531" s="149">
        <f t="shared" si="93"/>
        <v>1631.7890000000002</v>
      </c>
      <c r="G531" s="150">
        <f t="shared" si="86"/>
        <v>0</v>
      </c>
      <c r="S531" s="135">
        <f t="shared" si="87"/>
        <v>3.9E-2</v>
      </c>
      <c r="T531" s="135" t="str">
        <f t="shared" si="88"/>
        <v/>
      </c>
      <c r="U531" s="134">
        <f t="shared" si="89"/>
        <v>-409.86099999999999</v>
      </c>
      <c r="V531" s="41" t="str">
        <f t="shared" si="90"/>
        <v>Lower Brackets</v>
      </c>
      <c r="W531" s="38">
        <f t="shared" si="91"/>
        <v>0</v>
      </c>
    </row>
    <row r="532" spans="1:23" ht="12.75" customHeight="1" x14ac:dyDescent="0.2">
      <c r="A532" s="39">
        <v>52400</v>
      </c>
      <c r="B532" s="40">
        <v>52500</v>
      </c>
      <c r="C532" s="40">
        <f t="shared" si="84"/>
        <v>1635.6889999999999</v>
      </c>
      <c r="D532" s="144">
        <f t="shared" si="85"/>
        <v>52450</v>
      </c>
      <c r="E532" s="144">
        <f t="shared" si="92"/>
        <v>2045.55</v>
      </c>
      <c r="F532" s="149">
        <f t="shared" si="93"/>
        <v>1635.6889999999999</v>
      </c>
      <c r="G532" s="150">
        <f t="shared" si="86"/>
        <v>0</v>
      </c>
      <c r="S532" s="135">
        <f t="shared" si="87"/>
        <v>3.9E-2</v>
      </c>
      <c r="T532" s="135" t="str">
        <f t="shared" si="88"/>
        <v/>
      </c>
      <c r="U532" s="134">
        <f t="shared" si="89"/>
        <v>-409.86099999999999</v>
      </c>
      <c r="V532" s="41" t="str">
        <f t="shared" si="90"/>
        <v>Lower Brackets</v>
      </c>
      <c r="W532" s="38">
        <f t="shared" si="91"/>
        <v>0</v>
      </c>
    </row>
    <row r="533" spans="1:23" ht="12.75" customHeight="1" x14ac:dyDescent="0.2">
      <c r="A533" s="39">
        <v>52500</v>
      </c>
      <c r="B533" s="40">
        <v>52600</v>
      </c>
      <c r="C533" s="40">
        <f t="shared" si="84"/>
        <v>1639.5889999999999</v>
      </c>
      <c r="D533" s="144">
        <f t="shared" si="85"/>
        <v>52550</v>
      </c>
      <c r="E533" s="144">
        <f t="shared" si="92"/>
        <v>2049.4499999999998</v>
      </c>
      <c r="F533" s="149">
        <f t="shared" si="93"/>
        <v>1639.5889999999999</v>
      </c>
      <c r="G533" s="150">
        <f t="shared" si="86"/>
        <v>0</v>
      </c>
      <c r="S533" s="135">
        <f t="shared" si="87"/>
        <v>3.9E-2</v>
      </c>
      <c r="T533" s="135" t="str">
        <f t="shared" si="88"/>
        <v/>
      </c>
      <c r="U533" s="134">
        <f t="shared" si="89"/>
        <v>-409.86099999999999</v>
      </c>
      <c r="V533" s="41" t="str">
        <f t="shared" si="90"/>
        <v>Lower Brackets</v>
      </c>
      <c r="W533" s="38">
        <f t="shared" si="91"/>
        <v>0</v>
      </c>
    </row>
    <row r="534" spans="1:23" ht="12.75" customHeight="1" x14ac:dyDescent="0.2">
      <c r="A534" s="39">
        <v>52600</v>
      </c>
      <c r="B534" s="40">
        <v>52700</v>
      </c>
      <c r="C534" s="40">
        <f t="shared" si="84"/>
        <v>1643.489</v>
      </c>
      <c r="D534" s="144">
        <f t="shared" si="85"/>
        <v>52650</v>
      </c>
      <c r="E534" s="144">
        <f t="shared" si="92"/>
        <v>2053.35</v>
      </c>
      <c r="F534" s="149">
        <f t="shared" si="93"/>
        <v>1643.489</v>
      </c>
      <c r="G534" s="150">
        <f t="shared" si="86"/>
        <v>0</v>
      </c>
      <c r="S534" s="135">
        <f t="shared" si="87"/>
        <v>3.9E-2</v>
      </c>
      <c r="T534" s="135" t="str">
        <f t="shared" si="88"/>
        <v/>
      </c>
      <c r="U534" s="134">
        <f t="shared" si="89"/>
        <v>-409.86099999999999</v>
      </c>
      <c r="V534" s="41" t="str">
        <f t="shared" si="90"/>
        <v>Lower Brackets</v>
      </c>
      <c r="W534" s="38">
        <f t="shared" si="91"/>
        <v>0</v>
      </c>
    </row>
    <row r="535" spans="1:23" ht="12.75" customHeight="1" x14ac:dyDescent="0.2">
      <c r="A535" s="39">
        <v>52700</v>
      </c>
      <c r="B535" s="40">
        <v>52800</v>
      </c>
      <c r="C535" s="40">
        <f t="shared" si="84"/>
        <v>1647.3890000000001</v>
      </c>
      <c r="D535" s="144">
        <f t="shared" si="85"/>
        <v>52750</v>
      </c>
      <c r="E535" s="144">
        <f t="shared" si="92"/>
        <v>2057.25</v>
      </c>
      <c r="F535" s="149">
        <f t="shared" si="93"/>
        <v>1647.3890000000001</v>
      </c>
      <c r="G535" s="150">
        <f t="shared" si="86"/>
        <v>0</v>
      </c>
      <c r="S535" s="135">
        <f t="shared" si="87"/>
        <v>3.9E-2</v>
      </c>
      <c r="T535" s="135" t="str">
        <f t="shared" si="88"/>
        <v/>
      </c>
      <c r="U535" s="134">
        <f t="shared" si="89"/>
        <v>-409.86099999999999</v>
      </c>
      <c r="V535" s="41" t="str">
        <f t="shared" si="90"/>
        <v>Lower Brackets</v>
      </c>
      <c r="W535" s="38">
        <f t="shared" si="91"/>
        <v>0</v>
      </c>
    </row>
    <row r="536" spans="1:23" ht="12.75" customHeight="1" x14ac:dyDescent="0.2">
      <c r="A536" s="39">
        <v>52800</v>
      </c>
      <c r="B536" s="40">
        <v>52900</v>
      </c>
      <c r="C536" s="40">
        <f t="shared" si="84"/>
        <v>1651.2890000000002</v>
      </c>
      <c r="D536" s="144">
        <f t="shared" si="85"/>
        <v>52850</v>
      </c>
      <c r="E536" s="144">
        <f t="shared" si="92"/>
        <v>2061.15</v>
      </c>
      <c r="F536" s="149">
        <f t="shared" si="93"/>
        <v>1651.2890000000002</v>
      </c>
      <c r="G536" s="150">
        <f t="shared" si="86"/>
        <v>0</v>
      </c>
      <c r="S536" s="135">
        <f t="shared" si="87"/>
        <v>3.9E-2</v>
      </c>
      <c r="T536" s="135" t="str">
        <f t="shared" si="88"/>
        <v/>
      </c>
      <c r="U536" s="134">
        <f t="shared" si="89"/>
        <v>-409.86099999999999</v>
      </c>
      <c r="V536" s="41" t="str">
        <f t="shared" si="90"/>
        <v>Lower Brackets</v>
      </c>
      <c r="W536" s="38">
        <f t="shared" si="91"/>
        <v>0</v>
      </c>
    </row>
    <row r="537" spans="1:23" ht="12.75" customHeight="1" x14ac:dyDescent="0.2">
      <c r="A537" s="39">
        <v>52900</v>
      </c>
      <c r="B537" s="40">
        <v>53000</v>
      </c>
      <c r="C537" s="40">
        <f t="shared" si="84"/>
        <v>1655.1890000000003</v>
      </c>
      <c r="D537" s="144">
        <f t="shared" si="85"/>
        <v>52950</v>
      </c>
      <c r="E537" s="144">
        <f t="shared" si="92"/>
        <v>2065.0500000000002</v>
      </c>
      <c r="F537" s="149">
        <f t="shared" si="93"/>
        <v>1655.1890000000003</v>
      </c>
      <c r="G537" s="150">
        <f t="shared" si="86"/>
        <v>0</v>
      </c>
      <c r="S537" s="135">
        <f t="shared" si="87"/>
        <v>3.9E-2</v>
      </c>
      <c r="T537" s="135" t="str">
        <f t="shared" si="88"/>
        <v/>
      </c>
      <c r="U537" s="134">
        <f t="shared" si="89"/>
        <v>-409.86099999999999</v>
      </c>
      <c r="V537" s="41" t="str">
        <f t="shared" si="90"/>
        <v>Lower Brackets</v>
      </c>
      <c r="W537" s="38">
        <f t="shared" si="91"/>
        <v>0</v>
      </c>
    </row>
    <row r="538" spans="1:23" ht="12.75" customHeight="1" x14ac:dyDescent="0.2">
      <c r="A538" s="39">
        <v>53000</v>
      </c>
      <c r="B538" s="40">
        <v>53100</v>
      </c>
      <c r="C538" s="40">
        <f t="shared" si="84"/>
        <v>1659.0889999999999</v>
      </c>
      <c r="D538" s="144">
        <f t="shared" si="85"/>
        <v>53050</v>
      </c>
      <c r="E538" s="144">
        <f t="shared" si="92"/>
        <v>2068.9499999999998</v>
      </c>
      <c r="F538" s="149">
        <f t="shared" si="93"/>
        <v>1659.0889999999999</v>
      </c>
      <c r="G538" s="150">
        <f t="shared" si="86"/>
        <v>0</v>
      </c>
      <c r="S538" s="135">
        <f t="shared" si="87"/>
        <v>3.9E-2</v>
      </c>
      <c r="T538" s="135" t="str">
        <f t="shared" si="88"/>
        <v/>
      </c>
      <c r="U538" s="134">
        <f t="shared" si="89"/>
        <v>-409.86099999999999</v>
      </c>
      <c r="V538" s="41" t="str">
        <f t="shared" si="90"/>
        <v>Lower Brackets</v>
      </c>
      <c r="W538" s="38">
        <f t="shared" si="91"/>
        <v>0</v>
      </c>
    </row>
    <row r="539" spans="1:23" ht="12.75" customHeight="1" x14ac:dyDescent="0.2">
      <c r="A539" s="39">
        <v>53100</v>
      </c>
      <c r="B539" s="40">
        <v>53200</v>
      </c>
      <c r="C539" s="40">
        <f t="shared" si="84"/>
        <v>1662.989</v>
      </c>
      <c r="D539" s="144">
        <f t="shared" si="85"/>
        <v>53150</v>
      </c>
      <c r="E539" s="144">
        <f t="shared" si="92"/>
        <v>2072.85</v>
      </c>
      <c r="F539" s="149">
        <f t="shared" si="93"/>
        <v>1662.989</v>
      </c>
      <c r="G539" s="150">
        <f t="shared" si="86"/>
        <v>0</v>
      </c>
      <c r="S539" s="135">
        <f t="shared" si="87"/>
        <v>3.9E-2</v>
      </c>
      <c r="T539" s="135" t="str">
        <f t="shared" si="88"/>
        <v/>
      </c>
      <c r="U539" s="134">
        <f t="shared" si="89"/>
        <v>-409.86099999999999</v>
      </c>
      <c r="V539" s="41" t="str">
        <f t="shared" si="90"/>
        <v>Lower Brackets</v>
      </c>
      <c r="W539" s="38">
        <f t="shared" si="91"/>
        <v>0</v>
      </c>
    </row>
    <row r="540" spans="1:23" ht="12.75" customHeight="1" x14ac:dyDescent="0.2">
      <c r="A540" s="39">
        <v>53200</v>
      </c>
      <c r="B540" s="40">
        <v>53300</v>
      </c>
      <c r="C540" s="40">
        <f t="shared" si="84"/>
        <v>1666.8890000000001</v>
      </c>
      <c r="D540" s="144">
        <f t="shared" si="85"/>
        <v>53250</v>
      </c>
      <c r="E540" s="144">
        <f t="shared" si="92"/>
        <v>2076.75</v>
      </c>
      <c r="F540" s="149">
        <f t="shared" si="93"/>
        <v>1666.8890000000001</v>
      </c>
      <c r="G540" s="150">
        <f t="shared" si="86"/>
        <v>0</v>
      </c>
      <c r="S540" s="135">
        <f t="shared" si="87"/>
        <v>3.9E-2</v>
      </c>
      <c r="T540" s="135" t="str">
        <f t="shared" si="88"/>
        <v/>
      </c>
      <c r="U540" s="134">
        <f t="shared" si="89"/>
        <v>-409.86099999999999</v>
      </c>
      <c r="V540" s="41" t="str">
        <f t="shared" si="90"/>
        <v>Lower Brackets</v>
      </c>
      <c r="W540" s="38">
        <f t="shared" si="91"/>
        <v>0</v>
      </c>
    </row>
    <row r="541" spans="1:23" ht="12.75" customHeight="1" x14ac:dyDescent="0.2">
      <c r="A541" s="39">
        <v>53300</v>
      </c>
      <c r="B541" s="40">
        <v>53400</v>
      </c>
      <c r="C541" s="40">
        <f t="shared" si="84"/>
        <v>1670.7890000000002</v>
      </c>
      <c r="D541" s="144">
        <f t="shared" si="85"/>
        <v>53350</v>
      </c>
      <c r="E541" s="144">
        <f t="shared" si="92"/>
        <v>2080.65</v>
      </c>
      <c r="F541" s="149">
        <f t="shared" si="93"/>
        <v>1670.7890000000002</v>
      </c>
      <c r="G541" s="150">
        <f t="shared" si="86"/>
        <v>0</v>
      </c>
      <c r="S541" s="135">
        <f t="shared" si="87"/>
        <v>3.9E-2</v>
      </c>
      <c r="T541" s="135" t="str">
        <f t="shared" si="88"/>
        <v/>
      </c>
      <c r="U541" s="134">
        <f t="shared" si="89"/>
        <v>-409.86099999999999</v>
      </c>
      <c r="V541" s="41" t="str">
        <f t="shared" si="90"/>
        <v>Lower Brackets</v>
      </c>
      <c r="W541" s="38">
        <f t="shared" si="91"/>
        <v>0</v>
      </c>
    </row>
    <row r="542" spans="1:23" ht="12.75" customHeight="1" x14ac:dyDescent="0.2">
      <c r="A542" s="39">
        <v>53400</v>
      </c>
      <c r="B542" s="40">
        <v>53500</v>
      </c>
      <c r="C542" s="40">
        <f t="shared" si="84"/>
        <v>1674.6890000000003</v>
      </c>
      <c r="D542" s="144">
        <f t="shared" si="85"/>
        <v>53450</v>
      </c>
      <c r="E542" s="144">
        <f t="shared" si="92"/>
        <v>2084.5500000000002</v>
      </c>
      <c r="F542" s="149">
        <f t="shared" si="93"/>
        <v>1674.6890000000003</v>
      </c>
      <c r="G542" s="150">
        <f t="shared" si="86"/>
        <v>0</v>
      </c>
      <c r="S542" s="135">
        <f t="shared" si="87"/>
        <v>3.9E-2</v>
      </c>
      <c r="T542" s="135" t="str">
        <f t="shared" si="88"/>
        <v/>
      </c>
      <c r="U542" s="134">
        <f t="shared" si="89"/>
        <v>-409.86099999999999</v>
      </c>
      <c r="V542" s="41" t="str">
        <f t="shared" si="90"/>
        <v>Lower Brackets</v>
      </c>
      <c r="W542" s="38">
        <f t="shared" si="91"/>
        <v>0</v>
      </c>
    </row>
    <row r="543" spans="1:23" ht="12.75" customHeight="1" x14ac:dyDescent="0.2">
      <c r="A543" s="39">
        <v>53500</v>
      </c>
      <c r="B543" s="40">
        <v>53600</v>
      </c>
      <c r="C543" s="40">
        <f t="shared" si="84"/>
        <v>1678.5889999999999</v>
      </c>
      <c r="D543" s="144">
        <f t="shared" si="85"/>
        <v>53550</v>
      </c>
      <c r="E543" s="144">
        <f t="shared" si="92"/>
        <v>2088.4499999999998</v>
      </c>
      <c r="F543" s="149">
        <f t="shared" si="93"/>
        <v>1678.5889999999999</v>
      </c>
      <c r="G543" s="150">
        <f t="shared" si="86"/>
        <v>0</v>
      </c>
      <c r="S543" s="135">
        <f t="shared" si="87"/>
        <v>3.9E-2</v>
      </c>
      <c r="T543" s="135" t="str">
        <f t="shared" si="88"/>
        <v/>
      </c>
      <c r="U543" s="134">
        <f t="shared" si="89"/>
        <v>-409.86099999999999</v>
      </c>
      <c r="V543" s="41" t="str">
        <f t="shared" si="90"/>
        <v>Lower Brackets</v>
      </c>
      <c r="W543" s="38">
        <f t="shared" si="91"/>
        <v>0</v>
      </c>
    </row>
    <row r="544" spans="1:23" ht="12.75" customHeight="1" x14ac:dyDescent="0.2">
      <c r="A544" s="39">
        <v>53600</v>
      </c>
      <c r="B544" s="40">
        <v>53700</v>
      </c>
      <c r="C544" s="40">
        <f t="shared" si="84"/>
        <v>1682.489</v>
      </c>
      <c r="D544" s="144">
        <f t="shared" si="85"/>
        <v>53650</v>
      </c>
      <c r="E544" s="144">
        <f t="shared" si="92"/>
        <v>2092.35</v>
      </c>
      <c r="F544" s="149">
        <f t="shared" si="93"/>
        <v>1682.489</v>
      </c>
      <c r="G544" s="150">
        <f t="shared" si="86"/>
        <v>0</v>
      </c>
      <c r="S544" s="135">
        <f t="shared" si="87"/>
        <v>3.9E-2</v>
      </c>
      <c r="T544" s="135" t="str">
        <f t="shared" si="88"/>
        <v/>
      </c>
      <c r="U544" s="134">
        <f t="shared" si="89"/>
        <v>-409.86099999999999</v>
      </c>
      <c r="V544" s="41" t="str">
        <f t="shared" si="90"/>
        <v>Lower Brackets</v>
      </c>
      <c r="W544" s="38">
        <f t="shared" si="91"/>
        <v>0</v>
      </c>
    </row>
    <row r="545" spans="1:23" ht="12.75" customHeight="1" x14ac:dyDescent="0.2">
      <c r="A545" s="39">
        <v>53700</v>
      </c>
      <c r="B545" s="40">
        <v>53800</v>
      </c>
      <c r="C545" s="40">
        <f t="shared" si="84"/>
        <v>1686.3890000000001</v>
      </c>
      <c r="D545" s="144">
        <f t="shared" si="85"/>
        <v>53750</v>
      </c>
      <c r="E545" s="144">
        <f t="shared" si="92"/>
        <v>2096.25</v>
      </c>
      <c r="F545" s="149">
        <f t="shared" si="93"/>
        <v>1686.3890000000001</v>
      </c>
      <c r="G545" s="150">
        <f t="shared" si="86"/>
        <v>0</v>
      </c>
      <c r="S545" s="135">
        <f t="shared" si="87"/>
        <v>3.9E-2</v>
      </c>
      <c r="T545" s="135" t="str">
        <f t="shared" si="88"/>
        <v/>
      </c>
      <c r="U545" s="134">
        <f t="shared" si="89"/>
        <v>-409.86099999999999</v>
      </c>
      <c r="V545" s="41" t="str">
        <f t="shared" si="90"/>
        <v>Lower Brackets</v>
      </c>
      <c r="W545" s="38">
        <f t="shared" si="91"/>
        <v>0</v>
      </c>
    </row>
    <row r="546" spans="1:23" ht="12.75" customHeight="1" x14ac:dyDescent="0.2">
      <c r="A546" s="39">
        <v>53800</v>
      </c>
      <c r="B546" s="40">
        <v>53900</v>
      </c>
      <c r="C546" s="40">
        <f t="shared" si="84"/>
        <v>1690.2890000000002</v>
      </c>
      <c r="D546" s="144">
        <f t="shared" si="85"/>
        <v>53850</v>
      </c>
      <c r="E546" s="144">
        <f t="shared" si="92"/>
        <v>2100.15</v>
      </c>
      <c r="F546" s="149">
        <f t="shared" si="93"/>
        <v>1690.2890000000002</v>
      </c>
      <c r="G546" s="150">
        <f t="shared" si="86"/>
        <v>0</v>
      </c>
      <c r="S546" s="135">
        <f t="shared" si="87"/>
        <v>3.9E-2</v>
      </c>
      <c r="T546" s="135" t="str">
        <f t="shared" si="88"/>
        <v/>
      </c>
      <c r="U546" s="134">
        <f t="shared" si="89"/>
        <v>-409.86099999999999</v>
      </c>
      <c r="V546" s="41" t="str">
        <f t="shared" si="90"/>
        <v>Lower Brackets</v>
      </c>
      <c r="W546" s="38">
        <f t="shared" si="91"/>
        <v>0</v>
      </c>
    </row>
    <row r="547" spans="1:23" ht="12.75" customHeight="1" x14ac:dyDescent="0.2">
      <c r="A547" s="39">
        <v>53900</v>
      </c>
      <c r="B547" s="40">
        <v>54000</v>
      </c>
      <c r="C547" s="40">
        <f t="shared" si="84"/>
        <v>1694.1890000000003</v>
      </c>
      <c r="D547" s="144">
        <f t="shared" si="85"/>
        <v>53950</v>
      </c>
      <c r="E547" s="144">
        <f t="shared" si="92"/>
        <v>2104.0500000000002</v>
      </c>
      <c r="F547" s="149">
        <f t="shared" si="93"/>
        <v>1694.1890000000003</v>
      </c>
      <c r="G547" s="150">
        <f t="shared" si="86"/>
        <v>0</v>
      </c>
      <c r="S547" s="135">
        <f t="shared" si="87"/>
        <v>3.9E-2</v>
      </c>
      <c r="T547" s="135" t="str">
        <f t="shared" si="88"/>
        <v/>
      </c>
      <c r="U547" s="134">
        <f t="shared" si="89"/>
        <v>-409.86099999999999</v>
      </c>
      <c r="V547" s="41" t="str">
        <f t="shared" si="90"/>
        <v>Lower Brackets</v>
      </c>
      <c r="W547" s="38">
        <f t="shared" si="91"/>
        <v>0</v>
      </c>
    </row>
    <row r="548" spans="1:23" ht="12.75" customHeight="1" x14ac:dyDescent="0.2">
      <c r="A548" s="39">
        <v>54000</v>
      </c>
      <c r="B548" s="40">
        <v>54100</v>
      </c>
      <c r="C548" s="40">
        <f t="shared" si="84"/>
        <v>1698.0889999999999</v>
      </c>
      <c r="D548" s="144">
        <f t="shared" si="85"/>
        <v>54050</v>
      </c>
      <c r="E548" s="144">
        <f t="shared" si="92"/>
        <v>2107.9499999999998</v>
      </c>
      <c r="F548" s="149">
        <f t="shared" si="93"/>
        <v>1698.0889999999999</v>
      </c>
      <c r="G548" s="150">
        <f t="shared" si="86"/>
        <v>0</v>
      </c>
      <c r="S548" s="135">
        <f t="shared" si="87"/>
        <v>3.9E-2</v>
      </c>
      <c r="T548" s="135" t="str">
        <f t="shared" si="88"/>
        <v/>
      </c>
      <c r="U548" s="134">
        <f t="shared" si="89"/>
        <v>-409.86099999999999</v>
      </c>
      <c r="V548" s="41" t="str">
        <f t="shared" si="90"/>
        <v>Lower Brackets</v>
      </c>
      <c r="W548" s="38">
        <f t="shared" si="91"/>
        <v>0</v>
      </c>
    </row>
    <row r="549" spans="1:23" ht="12.75" customHeight="1" x14ac:dyDescent="0.2">
      <c r="A549" s="39">
        <v>54100</v>
      </c>
      <c r="B549" s="40">
        <v>54200</v>
      </c>
      <c r="C549" s="40">
        <f t="shared" si="84"/>
        <v>1701.989</v>
      </c>
      <c r="D549" s="144">
        <f t="shared" si="85"/>
        <v>54150</v>
      </c>
      <c r="E549" s="144">
        <f t="shared" si="92"/>
        <v>2111.85</v>
      </c>
      <c r="F549" s="149">
        <f t="shared" si="93"/>
        <v>1701.989</v>
      </c>
      <c r="G549" s="150">
        <f t="shared" si="86"/>
        <v>0</v>
      </c>
      <c r="S549" s="135">
        <f t="shared" si="87"/>
        <v>3.9E-2</v>
      </c>
      <c r="T549" s="135" t="str">
        <f t="shared" si="88"/>
        <v/>
      </c>
      <c r="U549" s="134">
        <f t="shared" si="89"/>
        <v>-409.86099999999999</v>
      </c>
      <c r="V549" s="41" t="str">
        <f t="shared" si="90"/>
        <v>Lower Brackets</v>
      </c>
      <c r="W549" s="38">
        <f t="shared" si="91"/>
        <v>0</v>
      </c>
    </row>
    <row r="550" spans="1:23" ht="12.75" customHeight="1" x14ac:dyDescent="0.2">
      <c r="A550" s="39">
        <v>54200</v>
      </c>
      <c r="B550" s="40">
        <v>54300</v>
      </c>
      <c r="C550" s="40">
        <f t="shared" si="84"/>
        <v>1705.8890000000001</v>
      </c>
      <c r="D550" s="144">
        <f t="shared" si="85"/>
        <v>54250</v>
      </c>
      <c r="E550" s="144">
        <f t="shared" si="92"/>
        <v>2115.75</v>
      </c>
      <c r="F550" s="149">
        <f t="shared" si="93"/>
        <v>1705.8890000000001</v>
      </c>
      <c r="G550" s="150">
        <f t="shared" si="86"/>
        <v>0</v>
      </c>
      <c r="S550" s="135">
        <f t="shared" si="87"/>
        <v>3.9E-2</v>
      </c>
      <c r="T550" s="135" t="str">
        <f t="shared" si="88"/>
        <v/>
      </c>
      <c r="U550" s="134">
        <f t="shared" si="89"/>
        <v>-409.86099999999999</v>
      </c>
      <c r="V550" s="41" t="str">
        <f t="shared" si="90"/>
        <v>Lower Brackets</v>
      </c>
      <c r="W550" s="38">
        <f t="shared" si="91"/>
        <v>0</v>
      </c>
    </row>
    <row r="551" spans="1:23" ht="12.75" customHeight="1" x14ac:dyDescent="0.2">
      <c r="A551" s="39">
        <v>54300</v>
      </c>
      <c r="B551" s="40">
        <v>54400</v>
      </c>
      <c r="C551" s="40">
        <f t="shared" si="84"/>
        <v>1709.7890000000002</v>
      </c>
      <c r="D551" s="144">
        <f t="shared" si="85"/>
        <v>54350</v>
      </c>
      <c r="E551" s="144">
        <f t="shared" si="92"/>
        <v>2119.65</v>
      </c>
      <c r="F551" s="149">
        <f t="shared" si="93"/>
        <v>1709.7890000000002</v>
      </c>
      <c r="G551" s="150">
        <f t="shared" si="86"/>
        <v>0</v>
      </c>
      <c r="S551" s="135">
        <f t="shared" si="87"/>
        <v>3.9E-2</v>
      </c>
      <c r="T551" s="135" t="str">
        <f t="shared" si="88"/>
        <v/>
      </c>
      <c r="U551" s="134">
        <f t="shared" si="89"/>
        <v>-409.86099999999999</v>
      </c>
      <c r="V551" s="41" t="str">
        <f t="shared" si="90"/>
        <v>Lower Brackets</v>
      </c>
      <c r="W551" s="38">
        <f t="shared" si="91"/>
        <v>0</v>
      </c>
    </row>
    <row r="552" spans="1:23" ht="12.75" customHeight="1" x14ac:dyDescent="0.2">
      <c r="A552" s="39">
        <v>54400</v>
      </c>
      <c r="B552" s="40">
        <v>54500</v>
      </c>
      <c r="C552" s="40">
        <f t="shared" si="84"/>
        <v>1713.6890000000003</v>
      </c>
      <c r="D552" s="144">
        <f t="shared" si="85"/>
        <v>54450</v>
      </c>
      <c r="E552" s="144">
        <f t="shared" si="92"/>
        <v>2123.5500000000002</v>
      </c>
      <c r="F552" s="149">
        <f t="shared" si="93"/>
        <v>1713.6890000000003</v>
      </c>
      <c r="G552" s="150">
        <f t="shared" si="86"/>
        <v>0</v>
      </c>
      <c r="S552" s="135">
        <f t="shared" si="87"/>
        <v>3.9E-2</v>
      </c>
      <c r="T552" s="135" t="str">
        <f t="shared" si="88"/>
        <v/>
      </c>
      <c r="U552" s="134">
        <f t="shared" si="89"/>
        <v>-409.86099999999999</v>
      </c>
      <c r="V552" s="41" t="str">
        <f t="shared" si="90"/>
        <v>Lower Brackets</v>
      </c>
      <c r="W552" s="38">
        <f t="shared" si="91"/>
        <v>0</v>
      </c>
    </row>
    <row r="553" spans="1:23" ht="12.75" customHeight="1" x14ac:dyDescent="0.2">
      <c r="A553" s="39">
        <v>54500</v>
      </c>
      <c r="B553" s="40">
        <v>54600</v>
      </c>
      <c r="C553" s="40">
        <f t="shared" si="84"/>
        <v>1717.5889999999999</v>
      </c>
      <c r="D553" s="144">
        <f t="shared" si="85"/>
        <v>54550</v>
      </c>
      <c r="E553" s="144">
        <f t="shared" si="92"/>
        <v>2127.4499999999998</v>
      </c>
      <c r="F553" s="149">
        <f t="shared" si="93"/>
        <v>1717.5889999999999</v>
      </c>
      <c r="G553" s="150">
        <f t="shared" si="86"/>
        <v>0</v>
      </c>
      <c r="S553" s="135">
        <f t="shared" si="87"/>
        <v>3.9E-2</v>
      </c>
      <c r="T553" s="135" t="str">
        <f t="shared" si="88"/>
        <v/>
      </c>
      <c r="U553" s="134">
        <f t="shared" si="89"/>
        <v>-409.86099999999999</v>
      </c>
      <c r="V553" s="41" t="str">
        <f t="shared" si="90"/>
        <v>Lower Brackets</v>
      </c>
      <c r="W553" s="38">
        <f t="shared" si="91"/>
        <v>0</v>
      </c>
    </row>
    <row r="554" spans="1:23" ht="12.75" customHeight="1" x14ac:dyDescent="0.2">
      <c r="A554" s="39">
        <v>54600</v>
      </c>
      <c r="B554" s="40">
        <v>54700</v>
      </c>
      <c r="C554" s="40">
        <f t="shared" si="84"/>
        <v>1721.489</v>
      </c>
      <c r="D554" s="144">
        <f t="shared" si="85"/>
        <v>54650</v>
      </c>
      <c r="E554" s="144">
        <f t="shared" si="92"/>
        <v>2131.35</v>
      </c>
      <c r="F554" s="149">
        <f t="shared" si="93"/>
        <v>1721.489</v>
      </c>
      <c r="G554" s="150">
        <f t="shared" si="86"/>
        <v>0</v>
      </c>
      <c r="S554" s="135">
        <f t="shared" si="87"/>
        <v>3.9E-2</v>
      </c>
      <c r="T554" s="135" t="str">
        <f t="shared" si="88"/>
        <v/>
      </c>
      <c r="U554" s="134">
        <f t="shared" si="89"/>
        <v>-409.86099999999999</v>
      </c>
      <c r="V554" s="41" t="str">
        <f t="shared" si="90"/>
        <v>Lower Brackets</v>
      </c>
      <c r="W554" s="38">
        <f t="shared" si="91"/>
        <v>0</v>
      </c>
    </row>
    <row r="555" spans="1:23" ht="12.75" customHeight="1" x14ac:dyDescent="0.2">
      <c r="A555" s="39">
        <v>54700</v>
      </c>
      <c r="B555" s="40">
        <v>54800</v>
      </c>
      <c r="C555" s="40">
        <f t="shared" si="84"/>
        <v>1725.3890000000001</v>
      </c>
      <c r="D555" s="144">
        <f t="shared" si="85"/>
        <v>54750</v>
      </c>
      <c r="E555" s="144">
        <f t="shared" si="92"/>
        <v>2135.25</v>
      </c>
      <c r="F555" s="149">
        <f t="shared" si="93"/>
        <v>1725.3890000000001</v>
      </c>
      <c r="G555" s="150">
        <f t="shared" si="86"/>
        <v>0</v>
      </c>
      <c r="S555" s="135">
        <f t="shared" si="87"/>
        <v>3.9E-2</v>
      </c>
      <c r="T555" s="135" t="str">
        <f t="shared" si="88"/>
        <v/>
      </c>
      <c r="U555" s="134">
        <f t="shared" si="89"/>
        <v>-409.86099999999999</v>
      </c>
      <c r="V555" s="41" t="str">
        <f t="shared" si="90"/>
        <v>Lower Brackets</v>
      </c>
      <c r="W555" s="38">
        <f t="shared" si="91"/>
        <v>0</v>
      </c>
    </row>
    <row r="556" spans="1:23" ht="12.75" customHeight="1" x14ac:dyDescent="0.2">
      <c r="A556" s="39">
        <v>54800</v>
      </c>
      <c r="B556" s="40">
        <v>54900</v>
      </c>
      <c r="C556" s="40">
        <f t="shared" si="84"/>
        <v>1729.2890000000002</v>
      </c>
      <c r="D556" s="144">
        <f t="shared" si="85"/>
        <v>54850</v>
      </c>
      <c r="E556" s="144">
        <f t="shared" si="92"/>
        <v>2139.15</v>
      </c>
      <c r="F556" s="149">
        <f t="shared" si="93"/>
        <v>1729.2890000000002</v>
      </c>
      <c r="G556" s="150">
        <f t="shared" si="86"/>
        <v>0</v>
      </c>
      <c r="S556" s="135">
        <f t="shared" si="87"/>
        <v>3.9E-2</v>
      </c>
      <c r="T556" s="135" t="str">
        <f t="shared" si="88"/>
        <v/>
      </c>
      <c r="U556" s="134">
        <f t="shared" si="89"/>
        <v>-409.86099999999999</v>
      </c>
      <c r="V556" s="41" t="str">
        <f t="shared" si="90"/>
        <v>Lower Brackets</v>
      </c>
      <c r="W556" s="38">
        <f t="shared" si="91"/>
        <v>0</v>
      </c>
    </row>
    <row r="557" spans="1:23" ht="12.75" customHeight="1" x14ac:dyDescent="0.2">
      <c r="A557" s="39">
        <v>54900</v>
      </c>
      <c r="B557" s="40">
        <v>55000</v>
      </c>
      <c r="C557" s="40">
        <f t="shared" si="84"/>
        <v>1733.1890000000003</v>
      </c>
      <c r="D557" s="144">
        <f t="shared" si="85"/>
        <v>54950</v>
      </c>
      <c r="E557" s="144">
        <f t="shared" si="92"/>
        <v>2143.0500000000002</v>
      </c>
      <c r="F557" s="149">
        <f t="shared" si="93"/>
        <v>1733.1890000000003</v>
      </c>
      <c r="G557" s="150">
        <f t="shared" si="86"/>
        <v>0</v>
      </c>
      <c r="S557" s="135">
        <f t="shared" si="87"/>
        <v>3.9E-2</v>
      </c>
      <c r="T557" s="135" t="str">
        <f t="shared" si="88"/>
        <v/>
      </c>
      <c r="U557" s="134">
        <f t="shared" si="89"/>
        <v>-409.86099999999999</v>
      </c>
      <c r="V557" s="41" t="str">
        <f t="shared" si="90"/>
        <v>Lower Brackets</v>
      </c>
      <c r="W557" s="38">
        <f t="shared" si="91"/>
        <v>0</v>
      </c>
    </row>
    <row r="558" spans="1:23" ht="12.75" customHeight="1" x14ac:dyDescent="0.2">
      <c r="A558" s="39">
        <v>55000</v>
      </c>
      <c r="B558" s="40">
        <v>55100</v>
      </c>
      <c r="C558" s="40">
        <f t="shared" si="84"/>
        <v>1737.0889999999999</v>
      </c>
      <c r="D558" s="144">
        <f t="shared" si="85"/>
        <v>55050</v>
      </c>
      <c r="E558" s="144">
        <f t="shared" si="92"/>
        <v>2146.9499999999998</v>
      </c>
      <c r="F558" s="149">
        <f t="shared" si="93"/>
        <v>1737.0889999999999</v>
      </c>
      <c r="G558" s="150">
        <f t="shared" si="86"/>
        <v>0</v>
      </c>
      <c r="S558" s="135">
        <f t="shared" si="87"/>
        <v>3.9E-2</v>
      </c>
      <c r="T558" s="135" t="str">
        <f t="shared" si="88"/>
        <v/>
      </c>
      <c r="U558" s="134">
        <f t="shared" si="89"/>
        <v>-409.86099999999999</v>
      </c>
      <c r="V558" s="41" t="str">
        <f t="shared" si="90"/>
        <v>Lower Brackets</v>
      </c>
      <c r="W558" s="38">
        <f t="shared" si="91"/>
        <v>0</v>
      </c>
    </row>
    <row r="559" spans="1:23" ht="12.75" customHeight="1" x14ac:dyDescent="0.2">
      <c r="A559" s="39">
        <v>55100</v>
      </c>
      <c r="B559" s="40">
        <v>55200</v>
      </c>
      <c r="C559" s="40">
        <f t="shared" si="84"/>
        <v>1740.989</v>
      </c>
      <c r="D559" s="144">
        <f t="shared" si="85"/>
        <v>55150</v>
      </c>
      <c r="E559" s="144">
        <f t="shared" si="92"/>
        <v>2150.85</v>
      </c>
      <c r="F559" s="149">
        <f t="shared" si="93"/>
        <v>1740.989</v>
      </c>
      <c r="G559" s="150">
        <f t="shared" si="86"/>
        <v>0</v>
      </c>
      <c r="S559" s="135">
        <f t="shared" si="87"/>
        <v>3.9E-2</v>
      </c>
      <c r="T559" s="135" t="str">
        <f t="shared" si="88"/>
        <v/>
      </c>
      <c r="U559" s="134">
        <f t="shared" si="89"/>
        <v>-409.86099999999999</v>
      </c>
      <c r="V559" s="41" t="str">
        <f t="shared" si="90"/>
        <v>Lower Brackets</v>
      </c>
      <c r="W559" s="38">
        <f t="shared" si="91"/>
        <v>0</v>
      </c>
    </row>
    <row r="560" spans="1:23" ht="12.75" customHeight="1" x14ac:dyDescent="0.2">
      <c r="A560" s="39">
        <v>55200</v>
      </c>
      <c r="B560" s="40">
        <v>55300</v>
      </c>
      <c r="C560" s="40">
        <f t="shared" si="84"/>
        <v>1744.8890000000001</v>
      </c>
      <c r="D560" s="144">
        <f t="shared" si="85"/>
        <v>55250</v>
      </c>
      <c r="E560" s="144">
        <f t="shared" si="92"/>
        <v>2154.75</v>
      </c>
      <c r="F560" s="149">
        <f t="shared" si="93"/>
        <v>1744.8890000000001</v>
      </c>
      <c r="G560" s="150">
        <f t="shared" si="86"/>
        <v>0</v>
      </c>
      <c r="S560" s="135">
        <f t="shared" si="87"/>
        <v>3.9E-2</v>
      </c>
      <c r="T560" s="135" t="str">
        <f t="shared" si="88"/>
        <v/>
      </c>
      <c r="U560" s="134">
        <f t="shared" si="89"/>
        <v>-409.86099999999999</v>
      </c>
      <c r="V560" s="41" t="str">
        <f t="shared" si="90"/>
        <v>Lower Brackets</v>
      </c>
      <c r="W560" s="38">
        <f t="shared" si="91"/>
        <v>0</v>
      </c>
    </row>
    <row r="561" spans="1:23" ht="12.75" customHeight="1" x14ac:dyDescent="0.2">
      <c r="A561" s="39">
        <v>55300</v>
      </c>
      <c r="B561" s="40">
        <v>55400</v>
      </c>
      <c r="C561" s="40">
        <f t="shared" si="84"/>
        <v>1748.7890000000002</v>
      </c>
      <c r="D561" s="144">
        <f t="shared" si="85"/>
        <v>55350</v>
      </c>
      <c r="E561" s="144">
        <f t="shared" si="92"/>
        <v>2158.65</v>
      </c>
      <c r="F561" s="149">
        <f t="shared" si="93"/>
        <v>1748.7890000000002</v>
      </c>
      <c r="G561" s="150">
        <f t="shared" si="86"/>
        <v>0</v>
      </c>
      <c r="S561" s="135">
        <f t="shared" si="87"/>
        <v>3.9E-2</v>
      </c>
      <c r="T561" s="135" t="str">
        <f t="shared" si="88"/>
        <v/>
      </c>
      <c r="U561" s="134">
        <f t="shared" si="89"/>
        <v>-409.86099999999999</v>
      </c>
      <c r="V561" s="41" t="str">
        <f t="shared" si="90"/>
        <v>Lower Brackets</v>
      </c>
      <c r="W561" s="38">
        <f t="shared" si="91"/>
        <v>0</v>
      </c>
    </row>
    <row r="562" spans="1:23" ht="12.75" customHeight="1" x14ac:dyDescent="0.2">
      <c r="A562" s="39">
        <v>55400</v>
      </c>
      <c r="B562" s="40">
        <v>55500</v>
      </c>
      <c r="C562" s="40">
        <f t="shared" si="84"/>
        <v>1752.6890000000003</v>
      </c>
      <c r="D562" s="144">
        <f t="shared" si="85"/>
        <v>55450</v>
      </c>
      <c r="E562" s="144">
        <f t="shared" si="92"/>
        <v>2162.5500000000002</v>
      </c>
      <c r="F562" s="149">
        <f t="shared" si="93"/>
        <v>1752.6890000000003</v>
      </c>
      <c r="G562" s="150">
        <f t="shared" si="86"/>
        <v>0</v>
      </c>
      <c r="S562" s="135">
        <f t="shared" si="87"/>
        <v>3.9E-2</v>
      </c>
      <c r="T562" s="135" t="str">
        <f t="shared" si="88"/>
        <v/>
      </c>
      <c r="U562" s="134">
        <f t="shared" si="89"/>
        <v>-409.86099999999999</v>
      </c>
      <c r="V562" s="41" t="str">
        <f t="shared" si="90"/>
        <v>Lower Brackets</v>
      </c>
      <c r="W562" s="38">
        <f t="shared" si="91"/>
        <v>0</v>
      </c>
    </row>
    <row r="563" spans="1:23" ht="12.75" customHeight="1" x14ac:dyDescent="0.2">
      <c r="A563" s="39">
        <v>55500</v>
      </c>
      <c r="B563" s="40">
        <v>55600</v>
      </c>
      <c r="C563" s="40">
        <f t="shared" si="84"/>
        <v>1756.5889999999999</v>
      </c>
      <c r="D563" s="144">
        <f t="shared" si="85"/>
        <v>55550</v>
      </c>
      <c r="E563" s="144">
        <f t="shared" si="92"/>
        <v>2166.4499999999998</v>
      </c>
      <c r="F563" s="149">
        <f t="shared" si="93"/>
        <v>1756.5889999999999</v>
      </c>
      <c r="G563" s="150">
        <f t="shared" si="86"/>
        <v>0</v>
      </c>
      <c r="S563" s="135">
        <f t="shared" si="87"/>
        <v>3.9E-2</v>
      </c>
      <c r="T563" s="135" t="str">
        <f t="shared" si="88"/>
        <v/>
      </c>
      <c r="U563" s="134">
        <f t="shared" si="89"/>
        <v>-409.86099999999999</v>
      </c>
      <c r="V563" s="41" t="str">
        <f t="shared" si="90"/>
        <v>Lower Brackets</v>
      </c>
      <c r="W563" s="38">
        <f t="shared" si="91"/>
        <v>0</v>
      </c>
    </row>
    <row r="564" spans="1:23" ht="12.75" customHeight="1" x14ac:dyDescent="0.2">
      <c r="A564" s="39">
        <v>55600</v>
      </c>
      <c r="B564" s="40">
        <v>55700</v>
      </c>
      <c r="C564" s="40">
        <f t="shared" si="84"/>
        <v>1760.489</v>
      </c>
      <c r="D564" s="144">
        <f t="shared" si="85"/>
        <v>55650</v>
      </c>
      <c r="E564" s="144">
        <f t="shared" si="92"/>
        <v>2170.35</v>
      </c>
      <c r="F564" s="149">
        <f t="shared" si="93"/>
        <v>1760.489</v>
      </c>
      <c r="G564" s="150">
        <f t="shared" si="86"/>
        <v>0</v>
      </c>
      <c r="S564" s="135">
        <f t="shared" si="87"/>
        <v>3.9E-2</v>
      </c>
      <c r="T564" s="135" t="str">
        <f t="shared" si="88"/>
        <v/>
      </c>
      <c r="U564" s="134">
        <f t="shared" si="89"/>
        <v>-409.86099999999999</v>
      </c>
      <c r="V564" s="41" t="str">
        <f t="shared" si="90"/>
        <v>Lower Brackets</v>
      </c>
      <c r="W564" s="38">
        <f t="shared" si="91"/>
        <v>0</v>
      </c>
    </row>
    <row r="565" spans="1:23" ht="12.75" customHeight="1" x14ac:dyDescent="0.2">
      <c r="A565" s="39">
        <v>55700</v>
      </c>
      <c r="B565" s="40">
        <v>55800</v>
      </c>
      <c r="C565" s="40">
        <f t="shared" si="84"/>
        <v>1764.3890000000001</v>
      </c>
      <c r="D565" s="144">
        <f t="shared" si="85"/>
        <v>55750</v>
      </c>
      <c r="E565" s="144">
        <f t="shared" si="92"/>
        <v>2174.25</v>
      </c>
      <c r="F565" s="149">
        <f t="shared" si="93"/>
        <v>1764.3890000000001</v>
      </c>
      <c r="G565" s="150">
        <f t="shared" si="86"/>
        <v>0</v>
      </c>
      <c r="S565" s="135">
        <f t="shared" si="87"/>
        <v>3.9E-2</v>
      </c>
      <c r="T565" s="135" t="str">
        <f t="shared" si="88"/>
        <v/>
      </c>
      <c r="U565" s="134">
        <f t="shared" si="89"/>
        <v>-409.86099999999999</v>
      </c>
      <c r="V565" s="41" t="str">
        <f t="shared" si="90"/>
        <v>Lower Brackets</v>
      </c>
      <c r="W565" s="38">
        <f t="shared" si="91"/>
        <v>0</v>
      </c>
    </row>
    <row r="566" spans="1:23" ht="12.75" customHeight="1" x14ac:dyDescent="0.2">
      <c r="A566" s="39">
        <v>55800</v>
      </c>
      <c r="B566" s="40">
        <v>55900</v>
      </c>
      <c r="C566" s="40">
        <f t="shared" si="84"/>
        <v>1768.2890000000002</v>
      </c>
      <c r="D566" s="144">
        <f t="shared" si="85"/>
        <v>55850</v>
      </c>
      <c r="E566" s="144">
        <f t="shared" si="92"/>
        <v>2178.15</v>
      </c>
      <c r="F566" s="149">
        <f t="shared" si="93"/>
        <v>1768.2890000000002</v>
      </c>
      <c r="G566" s="150">
        <f t="shared" si="86"/>
        <v>0</v>
      </c>
      <c r="S566" s="135">
        <f t="shared" si="87"/>
        <v>3.9E-2</v>
      </c>
      <c r="T566" s="135" t="str">
        <f t="shared" si="88"/>
        <v/>
      </c>
      <c r="U566" s="134">
        <f t="shared" si="89"/>
        <v>-409.86099999999999</v>
      </c>
      <c r="V566" s="41" t="str">
        <f t="shared" si="90"/>
        <v>Lower Brackets</v>
      </c>
      <c r="W566" s="38">
        <f t="shared" si="91"/>
        <v>0</v>
      </c>
    </row>
    <row r="567" spans="1:23" ht="12.75" customHeight="1" x14ac:dyDescent="0.2">
      <c r="A567" s="39">
        <v>55900</v>
      </c>
      <c r="B567" s="40">
        <v>56000</v>
      </c>
      <c r="C567" s="40">
        <f t="shared" si="84"/>
        <v>1772.1890000000003</v>
      </c>
      <c r="D567" s="144">
        <f t="shared" si="85"/>
        <v>55950</v>
      </c>
      <c r="E567" s="144">
        <f t="shared" si="92"/>
        <v>2182.0500000000002</v>
      </c>
      <c r="F567" s="149">
        <f t="shared" si="93"/>
        <v>1772.1890000000003</v>
      </c>
      <c r="G567" s="150">
        <f t="shared" si="86"/>
        <v>0</v>
      </c>
      <c r="S567" s="135">
        <f t="shared" si="87"/>
        <v>3.9E-2</v>
      </c>
      <c r="T567" s="135" t="str">
        <f t="shared" si="88"/>
        <v/>
      </c>
      <c r="U567" s="134">
        <f t="shared" si="89"/>
        <v>-409.86099999999999</v>
      </c>
      <c r="V567" s="41" t="str">
        <f t="shared" si="90"/>
        <v>Lower Brackets</v>
      </c>
      <c r="W567" s="38">
        <f t="shared" si="91"/>
        <v>0</v>
      </c>
    </row>
    <row r="568" spans="1:23" ht="12.75" customHeight="1" x14ac:dyDescent="0.2">
      <c r="A568" s="39">
        <v>56000</v>
      </c>
      <c r="B568" s="40">
        <v>56100</v>
      </c>
      <c r="C568" s="40">
        <f t="shared" si="84"/>
        <v>1776.0889999999999</v>
      </c>
      <c r="D568" s="144">
        <f t="shared" si="85"/>
        <v>56050</v>
      </c>
      <c r="E568" s="144">
        <f t="shared" si="92"/>
        <v>2185.9499999999998</v>
      </c>
      <c r="F568" s="149">
        <f t="shared" si="93"/>
        <v>1776.0889999999999</v>
      </c>
      <c r="G568" s="150">
        <f t="shared" si="86"/>
        <v>0</v>
      </c>
      <c r="S568" s="135">
        <f t="shared" si="87"/>
        <v>3.9E-2</v>
      </c>
      <c r="T568" s="135" t="str">
        <f t="shared" si="88"/>
        <v/>
      </c>
      <c r="U568" s="134">
        <f t="shared" si="89"/>
        <v>-409.86099999999999</v>
      </c>
      <c r="V568" s="41" t="str">
        <f t="shared" si="90"/>
        <v>Lower Brackets</v>
      </c>
      <c r="W568" s="38">
        <f t="shared" si="91"/>
        <v>0</v>
      </c>
    </row>
    <row r="569" spans="1:23" ht="12.75" customHeight="1" x14ac:dyDescent="0.2">
      <c r="A569" s="39">
        <v>56100</v>
      </c>
      <c r="B569" s="40">
        <v>56200</v>
      </c>
      <c r="C569" s="40">
        <f t="shared" si="84"/>
        <v>1779.989</v>
      </c>
      <c r="D569" s="144">
        <f t="shared" si="85"/>
        <v>56150</v>
      </c>
      <c r="E569" s="144">
        <f t="shared" si="92"/>
        <v>2189.85</v>
      </c>
      <c r="F569" s="149">
        <f t="shared" si="93"/>
        <v>1779.989</v>
      </c>
      <c r="G569" s="150">
        <f t="shared" si="86"/>
        <v>0</v>
      </c>
      <c r="S569" s="135">
        <f t="shared" si="87"/>
        <v>3.9E-2</v>
      </c>
      <c r="T569" s="135" t="str">
        <f t="shared" si="88"/>
        <v/>
      </c>
      <c r="U569" s="134">
        <f t="shared" si="89"/>
        <v>-409.86099999999999</v>
      </c>
      <c r="V569" s="41" t="str">
        <f t="shared" si="90"/>
        <v>Lower Brackets</v>
      </c>
      <c r="W569" s="38">
        <f t="shared" si="91"/>
        <v>0</v>
      </c>
    </row>
    <row r="570" spans="1:23" ht="12.75" customHeight="1" x14ac:dyDescent="0.2">
      <c r="A570" s="39">
        <v>56200</v>
      </c>
      <c r="B570" s="40">
        <v>56300</v>
      </c>
      <c r="C570" s="40">
        <f t="shared" si="84"/>
        <v>1783.8890000000001</v>
      </c>
      <c r="D570" s="144">
        <f t="shared" si="85"/>
        <v>56250</v>
      </c>
      <c r="E570" s="144">
        <f t="shared" si="92"/>
        <v>2193.75</v>
      </c>
      <c r="F570" s="149">
        <f t="shared" si="93"/>
        <v>1783.8890000000001</v>
      </c>
      <c r="G570" s="150">
        <f t="shared" si="86"/>
        <v>0</v>
      </c>
      <c r="S570" s="135">
        <f t="shared" si="87"/>
        <v>3.9E-2</v>
      </c>
      <c r="T570" s="135" t="str">
        <f t="shared" si="88"/>
        <v/>
      </c>
      <c r="U570" s="134">
        <f t="shared" si="89"/>
        <v>-409.86099999999999</v>
      </c>
      <c r="V570" s="41" t="str">
        <f t="shared" si="90"/>
        <v>Lower Brackets</v>
      </c>
      <c r="W570" s="38">
        <f t="shared" si="91"/>
        <v>0</v>
      </c>
    </row>
    <row r="571" spans="1:23" ht="12.75" customHeight="1" x14ac:dyDescent="0.2">
      <c r="A571" s="39">
        <v>56300</v>
      </c>
      <c r="B571" s="40">
        <v>56400</v>
      </c>
      <c r="C571" s="40">
        <f t="shared" si="84"/>
        <v>1787.7890000000002</v>
      </c>
      <c r="D571" s="144">
        <f t="shared" si="85"/>
        <v>56350</v>
      </c>
      <c r="E571" s="144">
        <f t="shared" si="92"/>
        <v>2197.65</v>
      </c>
      <c r="F571" s="149">
        <f t="shared" si="93"/>
        <v>1787.7890000000002</v>
      </c>
      <c r="G571" s="150">
        <f t="shared" si="86"/>
        <v>0</v>
      </c>
      <c r="S571" s="135">
        <f t="shared" si="87"/>
        <v>3.9E-2</v>
      </c>
      <c r="T571" s="135" t="str">
        <f t="shared" si="88"/>
        <v/>
      </c>
      <c r="U571" s="134">
        <f t="shared" si="89"/>
        <v>-409.86099999999999</v>
      </c>
      <c r="V571" s="41" t="str">
        <f t="shared" si="90"/>
        <v>Lower Brackets</v>
      </c>
      <c r="W571" s="38">
        <f t="shared" si="91"/>
        <v>0</v>
      </c>
    </row>
    <row r="572" spans="1:23" ht="12.75" customHeight="1" x14ac:dyDescent="0.2">
      <c r="A572" s="39">
        <v>56400</v>
      </c>
      <c r="B572" s="40">
        <v>56500</v>
      </c>
      <c r="C572" s="40">
        <f t="shared" si="84"/>
        <v>1791.6890000000003</v>
      </c>
      <c r="D572" s="144">
        <f t="shared" si="85"/>
        <v>56450</v>
      </c>
      <c r="E572" s="144">
        <f t="shared" si="92"/>
        <v>2201.5500000000002</v>
      </c>
      <c r="F572" s="149">
        <f t="shared" si="93"/>
        <v>1791.6890000000003</v>
      </c>
      <c r="G572" s="150">
        <f t="shared" si="86"/>
        <v>0</v>
      </c>
      <c r="S572" s="135">
        <f t="shared" si="87"/>
        <v>3.9E-2</v>
      </c>
      <c r="T572" s="135" t="str">
        <f t="shared" si="88"/>
        <v/>
      </c>
      <c r="U572" s="134">
        <f t="shared" si="89"/>
        <v>-409.86099999999999</v>
      </c>
      <c r="V572" s="41" t="str">
        <f t="shared" si="90"/>
        <v>Lower Brackets</v>
      </c>
      <c r="W572" s="38">
        <f t="shared" si="91"/>
        <v>0</v>
      </c>
    </row>
    <row r="573" spans="1:23" ht="12.75" customHeight="1" x14ac:dyDescent="0.2">
      <c r="A573" s="39">
        <v>56500</v>
      </c>
      <c r="B573" s="40">
        <v>56600</v>
      </c>
      <c r="C573" s="40">
        <f t="shared" si="84"/>
        <v>1795.5889999999999</v>
      </c>
      <c r="D573" s="144">
        <f t="shared" si="85"/>
        <v>56550</v>
      </c>
      <c r="E573" s="144">
        <f t="shared" si="92"/>
        <v>2205.4499999999998</v>
      </c>
      <c r="F573" s="149">
        <f t="shared" si="93"/>
        <v>1795.5889999999999</v>
      </c>
      <c r="G573" s="150">
        <f t="shared" si="86"/>
        <v>0</v>
      </c>
      <c r="S573" s="135">
        <f t="shared" si="87"/>
        <v>3.9E-2</v>
      </c>
      <c r="T573" s="135" t="str">
        <f t="shared" si="88"/>
        <v/>
      </c>
      <c r="U573" s="134">
        <f t="shared" si="89"/>
        <v>-409.86099999999999</v>
      </c>
      <c r="V573" s="41" t="str">
        <f t="shared" si="90"/>
        <v>Lower Brackets</v>
      </c>
      <c r="W573" s="38">
        <f t="shared" si="91"/>
        <v>0</v>
      </c>
    </row>
    <row r="574" spans="1:23" ht="12.75" customHeight="1" x14ac:dyDescent="0.2">
      <c r="A574" s="39">
        <v>56600</v>
      </c>
      <c r="B574" s="40">
        <v>56700</v>
      </c>
      <c r="C574" s="40">
        <f t="shared" si="84"/>
        <v>1799.489</v>
      </c>
      <c r="D574" s="144">
        <f t="shared" si="85"/>
        <v>56650</v>
      </c>
      <c r="E574" s="144">
        <f t="shared" si="92"/>
        <v>2209.35</v>
      </c>
      <c r="F574" s="149">
        <f t="shared" si="93"/>
        <v>1799.489</v>
      </c>
      <c r="G574" s="150">
        <f t="shared" si="86"/>
        <v>0</v>
      </c>
      <c r="S574" s="135">
        <f t="shared" si="87"/>
        <v>3.9E-2</v>
      </c>
      <c r="T574" s="135" t="str">
        <f t="shared" si="88"/>
        <v/>
      </c>
      <c r="U574" s="134">
        <f t="shared" si="89"/>
        <v>-409.86099999999999</v>
      </c>
      <c r="V574" s="41" t="str">
        <f t="shared" si="90"/>
        <v>Lower Brackets</v>
      </c>
      <c r="W574" s="38">
        <f t="shared" si="91"/>
        <v>0</v>
      </c>
    </row>
    <row r="575" spans="1:23" ht="12.75" customHeight="1" x14ac:dyDescent="0.2">
      <c r="A575" s="39">
        <v>56700</v>
      </c>
      <c r="B575" s="40">
        <v>56800</v>
      </c>
      <c r="C575" s="40">
        <f t="shared" si="84"/>
        <v>1803.3890000000001</v>
      </c>
      <c r="D575" s="144">
        <f t="shared" si="85"/>
        <v>56750</v>
      </c>
      <c r="E575" s="144">
        <f t="shared" si="92"/>
        <v>2213.25</v>
      </c>
      <c r="F575" s="149">
        <f t="shared" si="93"/>
        <v>1803.3890000000001</v>
      </c>
      <c r="G575" s="150">
        <f t="shared" si="86"/>
        <v>0</v>
      </c>
      <c r="S575" s="135">
        <f t="shared" si="87"/>
        <v>3.9E-2</v>
      </c>
      <c r="T575" s="135" t="str">
        <f t="shared" si="88"/>
        <v/>
      </c>
      <c r="U575" s="134">
        <f t="shared" si="89"/>
        <v>-409.86099999999999</v>
      </c>
      <c r="V575" s="41" t="str">
        <f t="shared" si="90"/>
        <v>Lower Brackets</v>
      </c>
      <c r="W575" s="38">
        <f t="shared" si="91"/>
        <v>0</v>
      </c>
    </row>
    <row r="576" spans="1:23" ht="12.75" customHeight="1" x14ac:dyDescent="0.2">
      <c r="A576" s="39">
        <v>56800</v>
      </c>
      <c r="B576" s="40">
        <v>56900</v>
      </c>
      <c r="C576" s="40">
        <f t="shared" si="84"/>
        <v>1807.2890000000002</v>
      </c>
      <c r="D576" s="144">
        <f t="shared" si="85"/>
        <v>56850</v>
      </c>
      <c r="E576" s="144">
        <f t="shared" si="92"/>
        <v>2217.15</v>
      </c>
      <c r="F576" s="149">
        <f t="shared" si="93"/>
        <v>1807.2890000000002</v>
      </c>
      <c r="G576" s="150">
        <f t="shared" si="86"/>
        <v>0</v>
      </c>
      <c r="S576" s="135">
        <f t="shared" si="87"/>
        <v>3.9E-2</v>
      </c>
      <c r="T576" s="135" t="str">
        <f t="shared" si="88"/>
        <v/>
      </c>
      <c r="U576" s="134">
        <f t="shared" si="89"/>
        <v>-409.86099999999999</v>
      </c>
      <c r="V576" s="41" t="str">
        <f t="shared" si="90"/>
        <v>Lower Brackets</v>
      </c>
      <c r="W576" s="38">
        <f t="shared" si="91"/>
        <v>0</v>
      </c>
    </row>
    <row r="577" spans="1:23" ht="12.75" customHeight="1" x14ac:dyDescent="0.2">
      <c r="A577" s="39">
        <v>56900</v>
      </c>
      <c r="B577" s="40">
        <v>57000</v>
      </c>
      <c r="C577" s="40">
        <f t="shared" si="84"/>
        <v>1811.1890000000003</v>
      </c>
      <c r="D577" s="144">
        <f t="shared" si="85"/>
        <v>56950</v>
      </c>
      <c r="E577" s="144">
        <f t="shared" si="92"/>
        <v>2221.0500000000002</v>
      </c>
      <c r="F577" s="149">
        <f t="shared" si="93"/>
        <v>1811.1890000000003</v>
      </c>
      <c r="G577" s="150">
        <f t="shared" si="86"/>
        <v>0</v>
      </c>
      <c r="S577" s="135">
        <f t="shared" si="87"/>
        <v>3.9E-2</v>
      </c>
      <c r="T577" s="135" t="str">
        <f t="shared" si="88"/>
        <v/>
      </c>
      <c r="U577" s="134">
        <f t="shared" si="89"/>
        <v>-409.86099999999999</v>
      </c>
      <c r="V577" s="41" t="str">
        <f t="shared" si="90"/>
        <v>Lower Brackets</v>
      </c>
      <c r="W577" s="38">
        <f t="shared" si="91"/>
        <v>0</v>
      </c>
    </row>
    <row r="578" spans="1:23" ht="12.75" customHeight="1" x14ac:dyDescent="0.2">
      <c r="A578" s="39">
        <v>57000</v>
      </c>
      <c r="B578" s="40">
        <v>57100</v>
      </c>
      <c r="C578" s="40">
        <f t="shared" si="84"/>
        <v>1815.0889999999999</v>
      </c>
      <c r="D578" s="144">
        <f t="shared" si="85"/>
        <v>57050</v>
      </c>
      <c r="E578" s="144">
        <f t="shared" si="92"/>
        <v>2224.9499999999998</v>
      </c>
      <c r="F578" s="149">
        <f t="shared" si="93"/>
        <v>1815.0889999999999</v>
      </c>
      <c r="G578" s="150">
        <f t="shared" si="86"/>
        <v>0</v>
      </c>
      <c r="S578" s="135">
        <f t="shared" si="87"/>
        <v>3.9E-2</v>
      </c>
      <c r="T578" s="135" t="str">
        <f t="shared" si="88"/>
        <v/>
      </c>
      <c r="U578" s="134">
        <f t="shared" si="89"/>
        <v>-409.86099999999999</v>
      </c>
      <c r="V578" s="41" t="str">
        <f t="shared" si="90"/>
        <v>Lower Brackets</v>
      </c>
      <c r="W578" s="38">
        <f t="shared" si="91"/>
        <v>0</v>
      </c>
    </row>
    <row r="579" spans="1:23" ht="12.75" customHeight="1" x14ac:dyDescent="0.2">
      <c r="A579" s="39">
        <v>57100</v>
      </c>
      <c r="B579" s="40">
        <v>57200</v>
      </c>
      <c r="C579" s="40">
        <f t="shared" si="84"/>
        <v>1818.989</v>
      </c>
      <c r="D579" s="144">
        <f t="shared" si="85"/>
        <v>57150</v>
      </c>
      <c r="E579" s="144">
        <f t="shared" si="92"/>
        <v>2228.85</v>
      </c>
      <c r="F579" s="149">
        <f t="shared" si="93"/>
        <v>1818.989</v>
      </c>
      <c r="G579" s="150">
        <f t="shared" si="86"/>
        <v>0</v>
      </c>
      <c r="S579" s="135">
        <f t="shared" si="87"/>
        <v>3.9E-2</v>
      </c>
      <c r="T579" s="135" t="str">
        <f t="shared" si="88"/>
        <v/>
      </c>
      <c r="U579" s="134">
        <f t="shared" si="89"/>
        <v>-409.86099999999999</v>
      </c>
      <c r="V579" s="41" t="str">
        <f t="shared" si="90"/>
        <v>Lower Brackets</v>
      </c>
      <c r="W579" s="38">
        <f t="shared" si="91"/>
        <v>0</v>
      </c>
    </row>
    <row r="580" spans="1:23" ht="12.75" customHeight="1" x14ac:dyDescent="0.2">
      <c r="A580" s="39">
        <v>57200</v>
      </c>
      <c r="B580" s="40">
        <v>57300</v>
      </c>
      <c r="C580" s="40">
        <f t="shared" si="84"/>
        <v>1822.8890000000001</v>
      </c>
      <c r="D580" s="144">
        <f t="shared" si="85"/>
        <v>57250</v>
      </c>
      <c r="E580" s="144">
        <f t="shared" si="92"/>
        <v>2232.75</v>
      </c>
      <c r="F580" s="149">
        <f t="shared" si="93"/>
        <v>1822.8890000000001</v>
      </c>
      <c r="G580" s="150">
        <f t="shared" si="86"/>
        <v>0</v>
      </c>
      <c r="S580" s="135">
        <f t="shared" si="87"/>
        <v>3.9E-2</v>
      </c>
      <c r="T580" s="135" t="str">
        <f t="shared" si="88"/>
        <v/>
      </c>
      <c r="U580" s="134">
        <f t="shared" si="89"/>
        <v>-409.86099999999999</v>
      </c>
      <c r="V580" s="41" t="str">
        <f t="shared" si="90"/>
        <v>Lower Brackets</v>
      </c>
      <c r="W580" s="38">
        <f t="shared" si="91"/>
        <v>0</v>
      </c>
    </row>
    <row r="581" spans="1:23" ht="12.75" customHeight="1" x14ac:dyDescent="0.2">
      <c r="A581" s="39">
        <v>57300</v>
      </c>
      <c r="B581" s="40">
        <v>57400</v>
      </c>
      <c r="C581" s="40">
        <f t="shared" si="84"/>
        <v>1826.7890000000002</v>
      </c>
      <c r="D581" s="144">
        <f t="shared" si="85"/>
        <v>57350</v>
      </c>
      <c r="E581" s="144">
        <f t="shared" si="92"/>
        <v>2236.65</v>
      </c>
      <c r="F581" s="149">
        <f t="shared" si="93"/>
        <v>1826.7890000000002</v>
      </c>
      <c r="G581" s="150">
        <f t="shared" si="86"/>
        <v>0</v>
      </c>
      <c r="S581" s="135">
        <f t="shared" si="87"/>
        <v>3.9E-2</v>
      </c>
      <c r="T581" s="135" t="str">
        <f t="shared" si="88"/>
        <v/>
      </c>
      <c r="U581" s="134">
        <f t="shared" si="89"/>
        <v>-409.86099999999999</v>
      </c>
      <c r="V581" s="41" t="str">
        <f t="shared" si="90"/>
        <v>Lower Brackets</v>
      </c>
      <c r="W581" s="38">
        <f t="shared" si="91"/>
        <v>0</v>
      </c>
    </row>
    <row r="582" spans="1:23" ht="12.75" customHeight="1" x14ac:dyDescent="0.2">
      <c r="A582" s="39">
        <v>57400</v>
      </c>
      <c r="B582" s="40">
        <v>57500</v>
      </c>
      <c r="C582" s="40">
        <f t="shared" si="84"/>
        <v>1830.6890000000003</v>
      </c>
      <c r="D582" s="144">
        <f t="shared" si="85"/>
        <v>57450</v>
      </c>
      <c r="E582" s="144">
        <f t="shared" si="92"/>
        <v>2240.5500000000002</v>
      </c>
      <c r="F582" s="149">
        <f t="shared" si="93"/>
        <v>1830.6890000000003</v>
      </c>
      <c r="G582" s="150">
        <f t="shared" si="86"/>
        <v>0</v>
      </c>
      <c r="S582" s="135">
        <f t="shared" si="87"/>
        <v>3.9E-2</v>
      </c>
      <c r="T582" s="135" t="str">
        <f t="shared" si="88"/>
        <v/>
      </c>
      <c r="U582" s="134">
        <f t="shared" si="89"/>
        <v>-409.86099999999999</v>
      </c>
      <c r="V582" s="41" t="str">
        <f t="shared" si="90"/>
        <v>Lower Brackets</v>
      </c>
      <c r="W582" s="38">
        <f t="shared" si="91"/>
        <v>0</v>
      </c>
    </row>
    <row r="583" spans="1:23" ht="12.75" customHeight="1" x14ac:dyDescent="0.2">
      <c r="A583" s="39">
        <v>57500</v>
      </c>
      <c r="B583" s="40">
        <v>57600</v>
      </c>
      <c r="C583" s="40">
        <f t="shared" si="84"/>
        <v>1834.5889999999999</v>
      </c>
      <c r="D583" s="144">
        <f t="shared" si="85"/>
        <v>57550</v>
      </c>
      <c r="E583" s="144">
        <f t="shared" si="92"/>
        <v>2244.4499999999998</v>
      </c>
      <c r="F583" s="149">
        <f t="shared" si="93"/>
        <v>1834.5889999999999</v>
      </c>
      <c r="G583" s="150">
        <f t="shared" si="86"/>
        <v>0</v>
      </c>
      <c r="S583" s="135">
        <f t="shared" si="87"/>
        <v>3.9E-2</v>
      </c>
      <c r="T583" s="135" t="str">
        <f t="shared" si="88"/>
        <v/>
      </c>
      <c r="U583" s="134">
        <f t="shared" si="89"/>
        <v>-409.86099999999999</v>
      </c>
      <c r="V583" s="41" t="str">
        <f t="shared" si="90"/>
        <v>Lower Brackets</v>
      </c>
      <c r="W583" s="38">
        <f t="shared" si="91"/>
        <v>0</v>
      </c>
    </row>
    <row r="584" spans="1:23" ht="12.75" customHeight="1" x14ac:dyDescent="0.2">
      <c r="A584" s="39">
        <v>57600</v>
      </c>
      <c r="B584" s="40">
        <v>57700</v>
      </c>
      <c r="C584" s="40">
        <f t="shared" ref="C584:C647" si="94">IF(A584&lt;=$J$8,((($A$8:$A$1008+$B$8:$B$1008)/2)*ApplicableTaxRate)+Differential-BracketAdjustment,((($A$8:$A$1008+$B$8:$B$1008)/2)*ApplicableTaxRate)+HighDifferential-BracketAdjustment)</f>
        <v>1838.489</v>
      </c>
      <c r="D584" s="144">
        <f t="shared" ref="D584:D647" si="95">(A584+B584)/2</f>
        <v>57650</v>
      </c>
      <c r="E584" s="144">
        <f t="shared" si="92"/>
        <v>2248.35</v>
      </c>
      <c r="F584" s="149">
        <f t="shared" si="93"/>
        <v>1838.489</v>
      </c>
      <c r="G584" s="150">
        <f t="shared" ref="G584:G647" si="96">C584-F584</f>
        <v>0</v>
      </c>
      <c r="S584" s="135">
        <f t="shared" ref="S584:S647" si="97">IF(AND(A584&gt;=$I$4,A584&lt;=$J$4),$K$4,IF(AND(A584&gt;=$I$5,A584&lt;=$J$5),$K$5,IF(AND(A584&gt;=$I$6,A584&lt;=$J$6),$K$6,IF(AND(A584&gt;=$I$7,A584&lt;=$J$7),$K$7,IF(AND(A584&gt;=$I$8,A584&lt;=$J$8),$K$8,IF(A584&gt;$J$8,$K$8))))))</f>
        <v>3.9E-2</v>
      </c>
      <c r="T584" s="135" t="str">
        <f t="shared" ref="T584:T647" si="98">IF(A584&gt;$J$8,$K$17,"")</f>
        <v/>
      </c>
      <c r="U584" s="134">
        <f t="shared" ref="U584:U647" si="99">IF(AND(A584&gt;=$I$4,A584&lt;=$J$4),$Q$4,IF(AND(A584&gt;=$I$5,A584&lt;=$J$5),$Q$5,IF(AND(A584&gt;=$I$6,A584&lt;=$J$6),$Q$6,IF(AND(A584&gt;=$I$7,A584&lt;=$J$7),$Q$7,IF(AND(A584&gt;=$I$8,A584&lt;=$J$8),$Q$8,IF(A584&gt;$J$8,$Q$8))))))</f>
        <v>-409.86099999999999</v>
      </c>
      <c r="V584" s="41" t="str">
        <f t="shared" ref="V584:V647" si="100">IF(A584&gt;$J$8,$Q$16,"Lower Brackets")</f>
        <v>Lower Brackets</v>
      </c>
      <c r="W584" s="38">
        <f t="shared" ref="W584:W647" si="101">IFERROR(VLOOKUP(A584,$X$8:$Z$53,3,FALSE),0)</f>
        <v>0</v>
      </c>
    </row>
    <row r="585" spans="1:23" ht="12.75" customHeight="1" x14ac:dyDescent="0.2">
      <c r="A585" s="39">
        <v>57700</v>
      </c>
      <c r="B585" s="40">
        <v>57800</v>
      </c>
      <c r="C585" s="40">
        <f t="shared" si="94"/>
        <v>1842.3890000000001</v>
      </c>
      <c r="D585" s="144">
        <f t="shared" si="95"/>
        <v>57750</v>
      </c>
      <c r="E585" s="144">
        <f t="shared" ref="E585:E648" si="102">D585*S585</f>
        <v>2252.25</v>
      </c>
      <c r="F585" s="149">
        <f t="shared" ref="F585:F648" si="103">E585+U585</f>
        <v>1842.3890000000001</v>
      </c>
      <c r="G585" s="150">
        <f t="shared" si="96"/>
        <v>0</v>
      </c>
      <c r="S585" s="135">
        <f t="shared" si="97"/>
        <v>3.9E-2</v>
      </c>
      <c r="T585" s="135" t="str">
        <f t="shared" si="98"/>
        <v/>
      </c>
      <c r="U585" s="134">
        <f t="shared" si="99"/>
        <v>-409.86099999999999</v>
      </c>
      <c r="V585" s="41" t="str">
        <f t="shared" si="100"/>
        <v>Lower Brackets</v>
      </c>
      <c r="W585" s="38">
        <f t="shared" si="101"/>
        <v>0</v>
      </c>
    </row>
    <row r="586" spans="1:23" ht="12.75" customHeight="1" x14ac:dyDescent="0.2">
      <c r="A586" s="39">
        <v>57800</v>
      </c>
      <c r="B586" s="40">
        <v>57900</v>
      </c>
      <c r="C586" s="40">
        <f t="shared" si="94"/>
        <v>1846.2890000000002</v>
      </c>
      <c r="D586" s="144">
        <f t="shared" si="95"/>
        <v>57850</v>
      </c>
      <c r="E586" s="144">
        <f t="shared" si="102"/>
        <v>2256.15</v>
      </c>
      <c r="F586" s="149">
        <f t="shared" si="103"/>
        <v>1846.2890000000002</v>
      </c>
      <c r="G586" s="150">
        <f t="shared" si="96"/>
        <v>0</v>
      </c>
      <c r="S586" s="135">
        <f t="shared" si="97"/>
        <v>3.9E-2</v>
      </c>
      <c r="T586" s="135" t="str">
        <f t="shared" si="98"/>
        <v/>
      </c>
      <c r="U586" s="134">
        <f t="shared" si="99"/>
        <v>-409.86099999999999</v>
      </c>
      <c r="V586" s="41" t="str">
        <f t="shared" si="100"/>
        <v>Lower Brackets</v>
      </c>
      <c r="W586" s="38">
        <f t="shared" si="101"/>
        <v>0</v>
      </c>
    </row>
    <row r="587" spans="1:23" ht="12.75" customHeight="1" x14ac:dyDescent="0.2">
      <c r="A587" s="39">
        <v>57900</v>
      </c>
      <c r="B587" s="40">
        <v>58000</v>
      </c>
      <c r="C587" s="40">
        <f t="shared" si="94"/>
        <v>1850.1890000000003</v>
      </c>
      <c r="D587" s="144">
        <f t="shared" si="95"/>
        <v>57950</v>
      </c>
      <c r="E587" s="144">
        <f t="shared" si="102"/>
        <v>2260.0500000000002</v>
      </c>
      <c r="F587" s="149">
        <f t="shared" si="103"/>
        <v>1850.1890000000003</v>
      </c>
      <c r="G587" s="150">
        <f t="shared" si="96"/>
        <v>0</v>
      </c>
      <c r="S587" s="135">
        <f t="shared" si="97"/>
        <v>3.9E-2</v>
      </c>
      <c r="T587" s="135" t="str">
        <f t="shared" si="98"/>
        <v/>
      </c>
      <c r="U587" s="134">
        <f t="shared" si="99"/>
        <v>-409.86099999999999</v>
      </c>
      <c r="V587" s="41" t="str">
        <f t="shared" si="100"/>
        <v>Lower Brackets</v>
      </c>
      <c r="W587" s="38">
        <f t="shared" si="101"/>
        <v>0</v>
      </c>
    </row>
    <row r="588" spans="1:23" ht="12.75" customHeight="1" x14ac:dyDescent="0.2">
      <c r="A588" s="39">
        <v>58000</v>
      </c>
      <c r="B588" s="40">
        <v>58100</v>
      </c>
      <c r="C588" s="40">
        <f t="shared" si="94"/>
        <v>1854.0889999999999</v>
      </c>
      <c r="D588" s="144">
        <f t="shared" si="95"/>
        <v>58050</v>
      </c>
      <c r="E588" s="144">
        <f t="shared" si="102"/>
        <v>2263.9499999999998</v>
      </c>
      <c r="F588" s="149">
        <f t="shared" si="103"/>
        <v>1854.0889999999999</v>
      </c>
      <c r="G588" s="150">
        <f t="shared" si="96"/>
        <v>0</v>
      </c>
      <c r="S588" s="135">
        <f t="shared" si="97"/>
        <v>3.9E-2</v>
      </c>
      <c r="T588" s="135" t="str">
        <f t="shared" si="98"/>
        <v/>
      </c>
      <c r="U588" s="134">
        <f t="shared" si="99"/>
        <v>-409.86099999999999</v>
      </c>
      <c r="V588" s="41" t="str">
        <f t="shared" si="100"/>
        <v>Lower Brackets</v>
      </c>
      <c r="W588" s="38">
        <f t="shared" si="101"/>
        <v>0</v>
      </c>
    </row>
    <row r="589" spans="1:23" ht="12.75" customHeight="1" x14ac:dyDescent="0.2">
      <c r="A589" s="39">
        <v>58100</v>
      </c>
      <c r="B589" s="40">
        <v>58200</v>
      </c>
      <c r="C589" s="40">
        <f t="shared" si="94"/>
        <v>1857.989</v>
      </c>
      <c r="D589" s="144">
        <f t="shared" si="95"/>
        <v>58150</v>
      </c>
      <c r="E589" s="144">
        <f t="shared" si="102"/>
        <v>2267.85</v>
      </c>
      <c r="F589" s="149">
        <f t="shared" si="103"/>
        <v>1857.989</v>
      </c>
      <c r="G589" s="150">
        <f t="shared" si="96"/>
        <v>0</v>
      </c>
      <c r="S589" s="135">
        <f t="shared" si="97"/>
        <v>3.9E-2</v>
      </c>
      <c r="T589" s="135" t="str">
        <f t="shared" si="98"/>
        <v/>
      </c>
      <c r="U589" s="134">
        <f t="shared" si="99"/>
        <v>-409.86099999999999</v>
      </c>
      <c r="V589" s="41" t="str">
        <f t="shared" si="100"/>
        <v>Lower Brackets</v>
      </c>
      <c r="W589" s="38">
        <f t="shared" si="101"/>
        <v>0</v>
      </c>
    </row>
    <row r="590" spans="1:23" ht="12.75" customHeight="1" x14ac:dyDescent="0.2">
      <c r="A590" s="39">
        <v>58200</v>
      </c>
      <c r="B590" s="40">
        <v>58300</v>
      </c>
      <c r="C590" s="40">
        <f t="shared" si="94"/>
        <v>1861.8890000000001</v>
      </c>
      <c r="D590" s="144">
        <f t="shared" si="95"/>
        <v>58250</v>
      </c>
      <c r="E590" s="144">
        <f t="shared" si="102"/>
        <v>2271.75</v>
      </c>
      <c r="F590" s="149">
        <f t="shared" si="103"/>
        <v>1861.8890000000001</v>
      </c>
      <c r="G590" s="150">
        <f t="shared" si="96"/>
        <v>0</v>
      </c>
      <c r="S590" s="135">
        <f t="shared" si="97"/>
        <v>3.9E-2</v>
      </c>
      <c r="T590" s="135" t="str">
        <f t="shared" si="98"/>
        <v/>
      </c>
      <c r="U590" s="134">
        <f t="shared" si="99"/>
        <v>-409.86099999999999</v>
      </c>
      <c r="V590" s="41" t="str">
        <f t="shared" si="100"/>
        <v>Lower Brackets</v>
      </c>
      <c r="W590" s="38">
        <f t="shared" si="101"/>
        <v>0</v>
      </c>
    </row>
    <row r="591" spans="1:23" ht="12.75" customHeight="1" x14ac:dyDescent="0.2">
      <c r="A591" s="39">
        <v>58300</v>
      </c>
      <c r="B591" s="40">
        <v>58400</v>
      </c>
      <c r="C591" s="40">
        <f t="shared" si="94"/>
        <v>1865.7890000000002</v>
      </c>
      <c r="D591" s="144">
        <f t="shared" si="95"/>
        <v>58350</v>
      </c>
      <c r="E591" s="144">
        <f t="shared" si="102"/>
        <v>2275.65</v>
      </c>
      <c r="F591" s="149">
        <f t="shared" si="103"/>
        <v>1865.7890000000002</v>
      </c>
      <c r="G591" s="150">
        <f t="shared" si="96"/>
        <v>0</v>
      </c>
      <c r="S591" s="135">
        <f t="shared" si="97"/>
        <v>3.9E-2</v>
      </c>
      <c r="T591" s="135" t="str">
        <f t="shared" si="98"/>
        <v/>
      </c>
      <c r="U591" s="134">
        <f t="shared" si="99"/>
        <v>-409.86099999999999</v>
      </c>
      <c r="V591" s="41" t="str">
        <f t="shared" si="100"/>
        <v>Lower Brackets</v>
      </c>
      <c r="W591" s="38">
        <f t="shared" si="101"/>
        <v>0</v>
      </c>
    </row>
    <row r="592" spans="1:23" ht="12.75" customHeight="1" x14ac:dyDescent="0.2">
      <c r="A592" s="39">
        <v>58400</v>
      </c>
      <c r="B592" s="40">
        <v>58500</v>
      </c>
      <c r="C592" s="40">
        <f t="shared" si="94"/>
        <v>1869.6890000000003</v>
      </c>
      <c r="D592" s="144">
        <f t="shared" si="95"/>
        <v>58450</v>
      </c>
      <c r="E592" s="144">
        <f t="shared" si="102"/>
        <v>2279.5500000000002</v>
      </c>
      <c r="F592" s="149">
        <f t="shared" si="103"/>
        <v>1869.6890000000003</v>
      </c>
      <c r="G592" s="150">
        <f t="shared" si="96"/>
        <v>0</v>
      </c>
      <c r="S592" s="135">
        <f t="shared" si="97"/>
        <v>3.9E-2</v>
      </c>
      <c r="T592" s="135" t="str">
        <f t="shared" si="98"/>
        <v/>
      </c>
      <c r="U592" s="134">
        <f t="shared" si="99"/>
        <v>-409.86099999999999</v>
      </c>
      <c r="V592" s="41" t="str">
        <f t="shared" si="100"/>
        <v>Lower Brackets</v>
      </c>
      <c r="W592" s="38">
        <f t="shared" si="101"/>
        <v>0</v>
      </c>
    </row>
    <row r="593" spans="1:23" ht="12.75" customHeight="1" x14ac:dyDescent="0.2">
      <c r="A593" s="39">
        <v>58500</v>
      </c>
      <c r="B593" s="40">
        <v>58600</v>
      </c>
      <c r="C593" s="40">
        <f t="shared" si="94"/>
        <v>1873.5889999999999</v>
      </c>
      <c r="D593" s="144">
        <f t="shared" si="95"/>
        <v>58550</v>
      </c>
      <c r="E593" s="144">
        <f t="shared" si="102"/>
        <v>2283.4499999999998</v>
      </c>
      <c r="F593" s="149">
        <f t="shared" si="103"/>
        <v>1873.5889999999999</v>
      </c>
      <c r="G593" s="150">
        <f t="shared" si="96"/>
        <v>0</v>
      </c>
      <c r="S593" s="135">
        <f t="shared" si="97"/>
        <v>3.9E-2</v>
      </c>
      <c r="T593" s="135" t="str">
        <f t="shared" si="98"/>
        <v/>
      </c>
      <c r="U593" s="134">
        <f t="shared" si="99"/>
        <v>-409.86099999999999</v>
      </c>
      <c r="V593" s="41" t="str">
        <f t="shared" si="100"/>
        <v>Lower Brackets</v>
      </c>
      <c r="W593" s="38">
        <f t="shared" si="101"/>
        <v>0</v>
      </c>
    </row>
    <row r="594" spans="1:23" ht="12.75" customHeight="1" x14ac:dyDescent="0.2">
      <c r="A594" s="39">
        <v>58600</v>
      </c>
      <c r="B594" s="40">
        <v>58700</v>
      </c>
      <c r="C594" s="40">
        <f t="shared" si="94"/>
        <v>1877.489</v>
      </c>
      <c r="D594" s="144">
        <f t="shared" si="95"/>
        <v>58650</v>
      </c>
      <c r="E594" s="144">
        <f t="shared" si="102"/>
        <v>2287.35</v>
      </c>
      <c r="F594" s="149">
        <f t="shared" si="103"/>
        <v>1877.489</v>
      </c>
      <c r="G594" s="150">
        <f t="shared" si="96"/>
        <v>0</v>
      </c>
      <c r="S594" s="135">
        <f t="shared" si="97"/>
        <v>3.9E-2</v>
      </c>
      <c r="T594" s="135" t="str">
        <f t="shared" si="98"/>
        <v/>
      </c>
      <c r="U594" s="134">
        <f t="shared" si="99"/>
        <v>-409.86099999999999</v>
      </c>
      <c r="V594" s="41" t="str">
        <f t="shared" si="100"/>
        <v>Lower Brackets</v>
      </c>
      <c r="W594" s="38">
        <f t="shared" si="101"/>
        <v>0</v>
      </c>
    </row>
    <row r="595" spans="1:23" ht="12.75" customHeight="1" x14ac:dyDescent="0.2">
      <c r="A595" s="39">
        <v>58700</v>
      </c>
      <c r="B595" s="40">
        <v>58800</v>
      </c>
      <c r="C595" s="40">
        <f t="shared" si="94"/>
        <v>1881.3890000000001</v>
      </c>
      <c r="D595" s="144">
        <f t="shared" si="95"/>
        <v>58750</v>
      </c>
      <c r="E595" s="144">
        <f t="shared" si="102"/>
        <v>2291.25</v>
      </c>
      <c r="F595" s="149">
        <f t="shared" si="103"/>
        <v>1881.3890000000001</v>
      </c>
      <c r="G595" s="150">
        <f t="shared" si="96"/>
        <v>0</v>
      </c>
      <c r="S595" s="135">
        <f t="shared" si="97"/>
        <v>3.9E-2</v>
      </c>
      <c r="T595" s="135" t="str">
        <f t="shared" si="98"/>
        <v/>
      </c>
      <c r="U595" s="134">
        <f t="shared" si="99"/>
        <v>-409.86099999999999</v>
      </c>
      <c r="V595" s="41" t="str">
        <f t="shared" si="100"/>
        <v>Lower Brackets</v>
      </c>
      <c r="W595" s="38">
        <f t="shared" si="101"/>
        <v>0</v>
      </c>
    </row>
    <row r="596" spans="1:23" ht="12.75" customHeight="1" x14ac:dyDescent="0.2">
      <c r="A596" s="39">
        <v>58800</v>
      </c>
      <c r="B596" s="40">
        <v>58900</v>
      </c>
      <c r="C596" s="40">
        <f t="shared" si="94"/>
        <v>1885.2890000000002</v>
      </c>
      <c r="D596" s="144">
        <f t="shared" si="95"/>
        <v>58850</v>
      </c>
      <c r="E596" s="144">
        <f t="shared" si="102"/>
        <v>2295.15</v>
      </c>
      <c r="F596" s="149">
        <f t="shared" si="103"/>
        <v>1885.2890000000002</v>
      </c>
      <c r="G596" s="150">
        <f t="shared" si="96"/>
        <v>0</v>
      </c>
      <c r="S596" s="135">
        <f t="shared" si="97"/>
        <v>3.9E-2</v>
      </c>
      <c r="T596" s="135" t="str">
        <f t="shared" si="98"/>
        <v/>
      </c>
      <c r="U596" s="134">
        <f t="shared" si="99"/>
        <v>-409.86099999999999</v>
      </c>
      <c r="V596" s="41" t="str">
        <f t="shared" si="100"/>
        <v>Lower Brackets</v>
      </c>
      <c r="W596" s="38">
        <f t="shared" si="101"/>
        <v>0</v>
      </c>
    </row>
    <row r="597" spans="1:23" ht="12.75" customHeight="1" x14ac:dyDescent="0.2">
      <c r="A597" s="39">
        <v>58900</v>
      </c>
      <c r="B597" s="40">
        <v>59000</v>
      </c>
      <c r="C597" s="40">
        <f t="shared" si="94"/>
        <v>1889.1890000000003</v>
      </c>
      <c r="D597" s="144">
        <f t="shared" si="95"/>
        <v>58950</v>
      </c>
      <c r="E597" s="144">
        <f t="shared" si="102"/>
        <v>2299.0500000000002</v>
      </c>
      <c r="F597" s="149">
        <f t="shared" si="103"/>
        <v>1889.1890000000003</v>
      </c>
      <c r="G597" s="150">
        <f t="shared" si="96"/>
        <v>0</v>
      </c>
      <c r="S597" s="135">
        <f t="shared" si="97"/>
        <v>3.9E-2</v>
      </c>
      <c r="T597" s="135" t="str">
        <f t="shared" si="98"/>
        <v/>
      </c>
      <c r="U597" s="134">
        <f t="shared" si="99"/>
        <v>-409.86099999999999</v>
      </c>
      <c r="V597" s="41" t="str">
        <f t="shared" si="100"/>
        <v>Lower Brackets</v>
      </c>
      <c r="W597" s="38">
        <f t="shared" si="101"/>
        <v>0</v>
      </c>
    </row>
    <row r="598" spans="1:23" ht="12.75" customHeight="1" x14ac:dyDescent="0.2">
      <c r="A598" s="39">
        <v>59000</v>
      </c>
      <c r="B598" s="40">
        <v>59100</v>
      </c>
      <c r="C598" s="40">
        <f t="shared" si="94"/>
        <v>1893.0889999999999</v>
      </c>
      <c r="D598" s="144">
        <f t="shared" si="95"/>
        <v>59050</v>
      </c>
      <c r="E598" s="144">
        <f t="shared" si="102"/>
        <v>2302.9499999999998</v>
      </c>
      <c r="F598" s="149">
        <f t="shared" si="103"/>
        <v>1893.0889999999999</v>
      </c>
      <c r="G598" s="150">
        <f t="shared" si="96"/>
        <v>0</v>
      </c>
      <c r="S598" s="135">
        <f t="shared" si="97"/>
        <v>3.9E-2</v>
      </c>
      <c r="T598" s="135" t="str">
        <f t="shared" si="98"/>
        <v/>
      </c>
      <c r="U598" s="134">
        <f t="shared" si="99"/>
        <v>-409.86099999999999</v>
      </c>
      <c r="V598" s="41" t="str">
        <f t="shared" si="100"/>
        <v>Lower Brackets</v>
      </c>
      <c r="W598" s="38">
        <f t="shared" si="101"/>
        <v>0</v>
      </c>
    </row>
    <row r="599" spans="1:23" ht="12.75" customHeight="1" x14ac:dyDescent="0.2">
      <c r="A599" s="39">
        <v>59100</v>
      </c>
      <c r="B599" s="40">
        <v>59200</v>
      </c>
      <c r="C599" s="40">
        <f t="shared" si="94"/>
        <v>1896.989</v>
      </c>
      <c r="D599" s="144">
        <f t="shared" si="95"/>
        <v>59150</v>
      </c>
      <c r="E599" s="144">
        <f t="shared" si="102"/>
        <v>2306.85</v>
      </c>
      <c r="F599" s="149">
        <f t="shared" si="103"/>
        <v>1896.989</v>
      </c>
      <c r="G599" s="150">
        <f t="shared" si="96"/>
        <v>0</v>
      </c>
      <c r="S599" s="135">
        <f t="shared" si="97"/>
        <v>3.9E-2</v>
      </c>
      <c r="T599" s="135" t="str">
        <f t="shared" si="98"/>
        <v/>
      </c>
      <c r="U599" s="134">
        <f t="shared" si="99"/>
        <v>-409.86099999999999</v>
      </c>
      <c r="V599" s="41" t="str">
        <f t="shared" si="100"/>
        <v>Lower Brackets</v>
      </c>
      <c r="W599" s="38">
        <f t="shared" si="101"/>
        <v>0</v>
      </c>
    </row>
    <row r="600" spans="1:23" ht="12.75" customHeight="1" x14ac:dyDescent="0.2">
      <c r="A600" s="39">
        <v>59200</v>
      </c>
      <c r="B600" s="40">
        <v>59300</v>
      </c>
      <c r="C600" s="40">
        <f t="shared" si="94"/>
        <v>1900.8890000000001</v>
      </c>
      <c r="D600" s="144">
        <f t="shared" si="95"/>
        <v>59250</v>
      </c>
      <c r="E600" s="144">
        <f t="shared" si="102"/>
        <v>2310.75</v>
      </c>
      <c r="F600" s="149">
        <f t="shared" si="103"/>
        <v>1900.8890000000001</v>
      </c>
      <c r="G600" s="150">
        <f t="shared" si="96"/>
        <v>0</v>
      </c>
      <c r="S600" s="135">
        <f t="shared" si="97"/>
        <v>3.9E-2</v>
      </c>
      <c r="T600" s="135" t="str">
        <f t="shared" si="98"/>
        <v/>
      </c>
      <c r="U600" s="134">
        <f t="shared" si="99"/>
        <v>-409.86099999999999</v>
      </c>
      <c r="V600" s="41" t="str">
        <f t="shared" si="100"/>
        <v>Lower Brackets</v>
      </c>
      <c r="W600" s="38">
        <f t="shared" si="101"/>
        <v>0</v>
      </c>
    </row>
    <row r="601" spans="1:23" ht="12.75" customHeight="1" x14ac:dyDescent="0.2">
      <c r="A601" s="39">
        <v>59300</v>
      </c>
      <c r="B601" s="40">
        <v>59400</v>
      </c>
      <c r="C601" s="40">
        <f t="shared" si="94"/>
        <v>1904.7890000000002</v>
      </c>
      <c r="D601" s="144">
        <f t="shared" si="95"/>
        <v>59350</v>
      </c>
      <c r="E601" s="144">
        <f t="shared" si="102"/>
        <v>2314.65</v>
      </c>
      <c r="F601" s="149">
        <f t="shared" si="103"/>
        <v>1904.7890000000002</v>
      </c>
      <c r="G601" s="150">
        <f t="shared" si="96"/>
        <v>0</v>
      </c>
      <c r="S601" s="135">
        <f t="shared" si="97"/>
        <v>3.9E-2</v>
      </c>
      <c r="T601" s="135" t="str">
        <f t="shared" si="98"/>
        <v/>
      </c>
      <c r="U601" s="134">
        <f t="shared" si="99"/>
        <v>-409.86099999999999</v>
      </c>
      <c r="V601" s="41" t="str">
        <f t="shared" si="100"/>
        <v>Lower Brackets</v>
      </c>
      <c r="W601" s="38">
        <f t="shared" si="101"/>
        <v>0</v>
      </c>
    </row>
    <row r="602" spans="1:23" ht="12.75" customHeight="1" x14ac:dyDescent="0.2">
      <c r="A602" s="39">
        <v>59400</v>
      </c>
      <c r="B602" s="40">
        <v>59500</v>
      </c>
      <c r="C602" s="40">
        <f t="shared" si="94"/>
        <v>1908.6890000000003</v>
      </c>
      <c r="D602" s="144">
        <f t="shared" si="95"/>
        <v>59450</v>
      </c>
      <c r="E602" s="144">
        <f t="shared" si="102"/>
        <v>2318.5500000000002</v>
      </c>
      <c r="F602" s="149">
        <f t="shared" si="103"/>
        <v>1908.6890000000003</v>
      </c>
      <c r="G602" s="150">
        <f t="shared" si="96"/>
        <v>0</v>
      </c>
      <c r="S602" s="135">
        <f t="shared" si="97"/>
        <v>3.9E-2</v>
      </c>
      <c r="T602" s="135" t="str">
        <f t="shared" si="98"/>
        <v/>
      </c>
      <c r="U602" s="134">
        <f t="shared" si="99"/>
        <v>-409.86099999999999</v>
      </c>
      <c r="V602" s="41" t="str">
        <f t="shared" si="100"/>
        <v>Lower Brackets</v>
      </c>
      <c r="W602" s="38">
        <f t="shared" si="101"/>
        <v>0</v>
      </c>
    </row>
    <row r="603" spans="1:23" ht="12.75" customHeight="1" x14ac:dyDescent="0.2">
      <c r="A603" s="39">
        <v>59500</v>
      </c>
      <c r="B603" s="40">
        <v>59600</v>
      </c>
      <c r="C603" s="40">
        <f t="shared" si="94"/>
        <v>1912.5889999999999</v>
      </c>
      <c r="D603" s="144">
        <f t="shared" si="95"/>
        <v>59550</v>
      </c>
      <c r="E603" s="144">
        <f t="shared" si="102"/>
        <v>2322.4499999999998</v>
      </c>
      <c r="F603" s="149">
        <f t="shared" si="103"/>
        <v>1912.5889999999999</v>
      </c>
      <c r="G603" s="150">
        <f t="shared" si="96"/>
        <v>0</v>
      </c>
      <c r="S603" s="135">
        <f t="shared" si="97"/>
        <v>3.9E-2</v>
      </c>
      <c r="T603" s="135" t="str">
        <f t="shared" si="98"/>
        <v/>
      </c>
      <c r="U603" s="134">
        <f t="shared" si="99"/>
        <v>-409.86099999999999</v>
      </c>
      <c r="V603" s="41" t="str">
        <f t="shared" si="100"/>
        <v>Lower Brackets</v>
      </c>
      <c r="W603" s="38">
        <f t="shared" si="101"/>
        <v>0</v>
      </c>
    </row>
    <row r="604" spans="1:23" ht="12.75" customHeight="1" x14ac:dyDescent="0.2">
      <c r="A604" s="39">
        <v>59600</v>
      </c>
      <c r="B604" s="40">
        <v>59700</v>
      </c>
      <c r="C604" s="40">
        <f t="shared" si="94"/>
        <v>1916.489</v>
      </c>
      <c r="D604" s="144">
        <f t="shared" si="95"/>
        <v>59650</v>
      </c>
      <c r="E604" s="144">
        <f t="shared" si="102"/>
        <v>2326.35</v>
      </c>
      <c r="F604" s="149">
        <f t="shared" si="103"/>
        <v>1916.489</v>
      </c>
      <c r="G604" s="150">
        <f t="shared" si="96"/>
        <v>0</v>
      </c>
      <c r="S604" s="135">
        <f t="shared" si="97"/>
        <v>3.9E-2</v>
      </c>
      <c r="T604" s="135" t="str">
        <f t="shared" si="98"/>
        <v/>
      </c>
      <c r="U604" s="134">
        <f t="shared" si="99"/>
        <v>-409.86099999999999</v>
      </c>
      <c r="V604" s="41" t="str">
        <f t="shared" si="100"/>
        <v>Lower Brackets</v>
      </c>
      <c r="W604" s="38">
        <f t="shared" si="101"/>
        <v>0</v>
      </c>
    </row>
    <row r="605" spans="1:23" ht="12.75" customHeight="1" x14ac:dyDescent="0.2">
      <c r="A605" s="39">
        <v>59700</v>
      </c>
      <c r="B605" s="40">
        <v>59800</v>
      </c>
      <c r="C605" s="40">
        <f t="shared" si="94"/>
        <v>1920.3890000000001</v>
      </c>
      <c r="D605" s="144">
        <f t="shared" si="95"/>
        <v>59750</v>
      </c>
      <c r="E605" s="144">
        <f t="shared" si="102"/>
        <v>2330.25</v>
      </c>
      <c r="F605" s="149">
        <f t="shared" si="103"/>
        <v>1920.3890000000001</v>
      </c>
      <c r="G605" s="150">
        <f t="shared" si="96"/>
        <v>0</v>
      </c>
      <c r="S605" s="135">
        <f t="shared" si="97"/>
        <v>3.9E-2</v>
      </c>
      <c r="T605" s="135" t="str">
        <f t="shared" si="98"/>
        <v/>
      </c>
      <c r="U605" s="134">
        <f t="shared" si="99"/>
        <v>-409.86099999999999</v>
      </c>
      <c r="V605" s="41" t="str">
        <f t="shared" si="100"/>
        <v>Lower Brackets</v>
      </c>
      <c r="W605" s="38">
        <f t="shared" si="101"/>
        <v>0</v>
      </c>
    </row>
    <row r="606" spans="1:23" ht="12.75" customHeight="1" x14ac:dyDescent="0.2">
      <c r="A606" s="39">
        <v>59800</v>
      </c>
      <c r="B606" s="40">
        <v>59900</v>
      </c>
      <c r="C606" s="40">
        <f t="shared" si="94"/>
        <v>1924.2890000000002</v>
      </c>
      <c r="D606" s="144">
        <f t="shared" si="95"/>
        <v>59850</v>
      </c>
      <c r="E606" s="144">
        <f t="shared" si="102"/>
        <v>2334.15</v>
      </c>
      <c r="F606" s="149">
        <f t="shared" si="103"/>
        <v>1924.2890000000002</v>
      </c>
      <c r="G606" s="150">
        <f t="shared" si="96"/>
        <v>0</v>
      </c>
      <c r="S606" s="135">
        <f t="shared" si="97"/>
        <v>3.9E-2</v>
      </c>
      <c r="T606" s="135" t="str">
        <f t="shared" si="98"/>
        <v/>
      </c>
      <c r="U606" s="134">
        <f t="shared" si="99"/>
        <v>-409.86099999999999</v>
      </c>
      <c r="V606" s="41" t="str">
        <f t="shared" si="100"/>
        <v>Lower Brackets</v>
      </c>
      <c r="W606" s="38">
        <f t="shared" si="101"/>
        <v>0</v>
      </c>
    </row>
    <row r="607" spans="1:23" ht="12.75" customHeight="1" x14ac:dyDescent="0.2">
      <c r="A607" s="39">
        <v>59900</v>
      </c>
      <c r="B607" s="40">
        <v>60000</v>
      </c>
      <c r="C607" s="40">
        <f t="shared" si="94"/>
        <v>1928.1890000000003</v>
      </c>
      <c r="D607" s="144">
        <f t="shared" si="95"/>
        <v>59950</v>
      </c>
      <c r="E607" s="144">
        <f t="shared" si="102"/>
        <v>2338.0500000000002</v>
      </c>
      <c r="F607" s="149">
        <f t="shared" si="103"/>
        <v>1928.1890000000003</v>
      </c>
      <c r="G607" s="150">
        <f t="shared" si="96"/>
        <v>0</v>
      </c>
      <c r="S607" s="135">
        <f t="shared" si="97"/>
        <v>3.9E-2</v>
      </c>
      <c r="T607" s="135" t="str">
        <f t="shared" si="98"/>
        <v/>
      </c>
      <c r="U607" s="134">
        <f t="shared" si="99"/>
        <v>-409.86099999999999</v>
      </c>
      <c r="V607" s="41" t="str">
        <f t="shared" si="100"/>
        <v>Lower Brackets</v>
      </c>
      <c r="W607" s="38">
        <f t="shared" si="101"/>
        <v>0</v>
      </c>
    </row>
    <row r="608" spans="1:23" ht="12.75" customHeight="1" x14ac:dyDescent="0.2">
      <c r="A608" s="39">
        <v>60000</v>
      </c>
      <c r="B608" s="40">
        <v>60100</v>
      </c>
      <c r="C608" s="40">
        <f t="shared" si="94"/>
        <v>1932.0889999999999</v>
      </c>
      <c r="D608" s="144">
        <f t="shared" si="95"/>
        <v>60050</v>
      </c>
      <c r="E608" s="144">
        <f t="shared" si="102"/>
        <v>2341.9499999999998</v>
      </c>
      <c r="F608" s="149">
        <f t="shared" si="103"/>
        <v>1932.0889999999999</v>
      </c>
      <c r="G608" s="150">
        <f t="shared" si="96"/>
        <v>0</v>
      </c>
      <c r="S608" s="135">
        <f t="shared" si="97"/>
        <v>3.9E-2</v>
      </c>
      <c r="T608" s="135" t="str">
        <f t="shared" si="98"/>
        <v/>
      </c>
      <c r="U608" s="134">
        <f t="shared" si="99"/>
        <v>-409.86099999999999</v>
      </c>
      <c r="V608" s="41" t="str">
        <f t="shared" si="100"/>
        <v>Lower Brackets</v>
      </c>
      <c r="W608" s="38">
        <f t="shared" si="101"/>
        <v>0</v>
      </c>
    </row>
    <row r="609" spans="1:23" ht="12.75" customHeight="1" x14ac:dyDescent="0.2">
      <c r="A609" s="39">
        <v>60100</v>
      </c>
      <c r="B609" s="40">
        <v>60200</v>
      </c>
      <c r="C609" s="40">
        <f t="shared" si="94"/>
        <v>1935.989</v>
      </c>
      <c r="D609" s="144">
        <f t="shared" si="95"/>
        <v>60150</v>
      </c>
      <c r="E609" s="144">
        <f t="shared" si="102"/>
        <v>2345.85</v>
      </c>
      <c r="F609" s="149">
        <f t="shared" si="103"/>
        <v>1935.989</v>
      </c>
      <c r="G609" s="150">
        <f t="shared" si="96"/>
        <v>0</v>
      </c>
      <c r="S609" s="135">
        <f t="shared" si="97"/>
        <v>3.9E-2</v>
      </c>
      <c r="T609" s="135" t="str">
        <f t="shared" si="98"/>
        <v/>
      </c>
      <c r="U609" s="134">
        <f t="shared" si="99"/>
        <v>-409.86099999999999</v>
      </c>
      <c r="V609" s="41" t="str">
        <f t="shared" si="100"/>
        <v>Lower Brackets</v>
      </c>
      <c r="W609" s="38">
        <f t="shared" si="101"/>
        <v>0</v>
      </c>
    </row>
    <row r="610" spans="1:23" ht="12.75" customHeight="1" x14ac:dyDescent="0.2">
      <c r="A610" s="39">
        <v>60200</v>
      </c>
      <c r="B610" s="40">
        <v>60300</v>
      </c>
      <c r="C610" s="40">
        <f t="shared" si="94"/>
        <v>1939.8890000000001</v>
      </c>
      <c r="D610" s="144">
        <f t="shared" si="95"/>
        <v>60250</v>
      </c>
      <c r="E610" s="144">
        <f t="shared" si="102"/>
        <v>2349.75</v>
      </c>
      <c r="F610" s="149">
        <f t="shared" si="103"/>
        <v>1939.8890000000001</v>
      </c>
      <c r="G610" s="150">
        <f t="shared" si="96"/>
        <v>0</v>
      </c>
      <c r="S610" s="135">
        <f t="shared" si="97"/>
        <v>3.9E-2</v>
      </c>
      <c r="T610" s="135" t="str">
        <f t="shared" si="98"/>
        <v/>
      </c>
      <c r="U610" s="134">
        <f t="shared" si="99"/>
        <v>-409.86099999999999</v>
      </c>
      <c r="V610" s="41" t="str">
        <f t="shared" si="100"/>
        <v>Lower Brackets</v>
      </c>
      <c r="W610" s="38">
        <f t="shared" si="101"/>
        <v>0</v>
      </c>
    </row>
    <row r="611" spans="1:23" ht="12.75" customHeight="1" x14ac:dyDescent="0.2">
      <c r="A611" s="39">
        <v>60300</v>
      </c>
      <c r="B611" s="40">
        <v>60400</v>
      </c>
      <c r="C611" s="40">
        <f t="shared" si="94"/>
        <v>1943.7890000000002</v>
      </c>
      <c r="D611" s="144">
        <f t="shared" si="95"/>
        <v>60350</v>
      </c>
      <c r="E611" s="144">
        <f t="shared" si="102"/>
        <v>2353.65</v>
      </c>
      <c r="F611" s="149">
        <f t="shared" si="103"/>
        <v>1943.7890000000002</v>
      </c>
      <c r="G611" s="150">
        <f t="shared" si="96"/>
        <v>0</v>
      </c>
      <c r="S611" s="135">
        <f t="shared" si="97"/>
        <v>3.9E-2</v>
      </c>
      <c r="T611" s="135" t="str">
        <f t="shared" si="98"/>
        <v/>
      </c>
      <c r="U611" s="134">
        <f t="shared" si="99"/>
        <v>-409.86099999999999</v>
      </c>
      <c r="V611" s="41" t="str">
        <f t="shared" si="100"/>
        <v>Lower Brackets</v>
      </c>
      <c r="W611" s="38">
        <f t="shared" si="101"/>
        <v>0</v>
      </c>
    </row>
    <row r="612" spans="1:23" ht="12.75" customHeight="1" x14ac:dyDescent="0.2">
      <c r="A612" s="39">
        <v>60400</v>
      </c>
      <c r="B612" s="40">
        <v>60500</v>
      </c>
      <c r="C612" s="40">
        <f t="shared" si="94"/>
        <v>1947.6890000000003</v>
      </c>
      <c r="D612" s="144">
        <f t="shared" si="95"/>
        <v>60450</v>
      </c>
      <c r="E612" s="144">
        <f t="shared" si="102"/>
        <v>2357.5500000000002</v>
      </c>
      <c r="F612" s="149">
        <f t="shared" si="103"/>
        <v>1947.6890000000003</v>
      </c>
      <c r="G612" s="150">
        <f t="shared" si="96"/>
        <v>0</v>
      </c>
      <c r="S612" s="135">
        <f t="shared" si="97"/>
        <v>3.9E-2</v>
      </c>
      <c r="T612" s="135" t="str">
        <f t="shared" si="98"/>
        <v/>
      </c>
      <c r="U612" s="134">
        <f t="shared" si="99"/>
        <v>-409.86099999999999</v>
      </c>
      <c r="V612" s="41" t="str">
        <f t="shared" si="100"/>
        <v>Lower Brackets</v>
      </c>
      <c r="W612" s="38">
        <f t="shared" si="101"/>
        <v>0</v>
      </c>
    </row>
    <row r="613" spans="1:23" ht="12.75" customHeight="1" x14ac:dyDescent="0.2">
      <c r="A613" s="39">
        <v>60500</v>
      </c>
      <c r="B613" s="40">
        <v>60600</v>
      </c>
      <c r="C613" s="40">
        <f t="shared" si="94"/>
        <v>1951.5889999999999</v>
      </c>
      <c r="D613" s="144">
        <f t="shared" si="95"/>
        <v>60550</v>
      </c>
      <c r="E613" s="144">
        <f t="shared" si="102"/>
        <v>2361.4499999999998</v>
      </c>
      <c r="F613" s="149">
        <f t="shared" si="103"/>
        <v>1951.5889999999999</v>
      </c>
      <c r="G613" s="150">
        <f t="shared" si="96"/>
        <v>0</v>
      </c>
      <c r="S613" s="135">
        <f t="shared" si="97"/>
        <v>3.9E-2</v>
      </c>
      <c r="T613" s="135" t="str">
        <f t="shared" si="98"/>
        <v/>
      </c>
      <c r="U613" s="134">
        <f t="shared" si="99"/>
        <v>-409.86099999999999</v>
      </c>
      <c r="V613" s="41" t="str">
        <f t="shared" si="100"/>
        <v>Lower Brackets</v>
      </c>
      <c r="W613" s="38">
        <f t="shared" si="101"/>
        <v>0</v>
      </c>
    </row>
    <row r="614" spans="1:23" ht="12.75" customHeight="1" x14ac:dyDescent="0.2">
      <c r="A614" s="39">
        <v>60600</v>
      </c>
      <c r="B614" s="40">
        <v>60700</v>
      </c>
      <c r="C614" s="40">
        <f t="shared" si="94"/>
        <v>1955.489</v>
      </c>
      <c r="D614" s="144">
        <f t="shared" si="95"/>
        <v>60650</v>
      </c>
      <c r="E614" s="144">
        <f t="shared" si="102"/>
        <v>2365.35</v>
      </c>
      <c r="F614" s="149">
        <f t="shared" si="103"/>
        <v>1955.489</v>
      </c>
      <c r="G614" s="150">
        <f t="shared" si="96"/>
        <v>0</v>
      </c>
      <c r="S614" s="135">
        <f t="shared" si="97"/>
        <v>3.9E-2</v>
      </c>
      <c r="T614" s="135" t="str">
        <f t="shared" si="98"/>
        <v/>
      </c>
      <c r="U614" s="134">
        <f t="shared" si="99"/>
        <v>-409.86099999999999</v>
      </c>
      <c r="V614" s="41" t="str">
        <f t="shared" si="100"/>
        <v>Lower Brackets</v>
      </c>
      <c r="W614" s="38">
        <f t="shared" si="101"/>
        <v>0</v>
      </c>
    </row>
    <row r="615" spans="1:23" ht="12.75" customHeight="1" x14ac:dyDescent="0.2">
      <c r="A615" s="39">
        <v>60700</v>
      </c>
      <c r="B615" s="40">
        <v>60800</v>
      </c>
      <c r="C615" s="40">
        <f t="shared" si="94"/>
        <v>1959.3890000000001</v>
      </c>
      <c r="D615" s="144">
        <f t="shared" si="95"/>
        <v>60750</v>
      </c>
      <c r="E615" s="144">
        <f t="shared" si="102"/>
        <v>2369.25</v>
      </c>
      <c r="F615" s="149">
        <f t="shared" si="103"/>
        <v>1959.3890000000001</v>
      </c>
      <c r="G615" s="150">
        <f t="shared" si="96"/>
        <v>0</v>
      </c>
      <c r="S615" s="135">
        <f t="shared" si="97"/>
        <v>3.9E-2</v>
      </c>
      <c r="T615" s="135" t="str">
        <f t="shared" si="98"/>
        <v/>
      </c>
      <c r="U615" s="134">
        <f t="shared" si="99"/>
        <v>-409.86099999999999</v>
      </c>
      <c r="V615" s="41" t="str">
        <f t="shared" si="100"/>
        <v>Lower Brackets</v>
      </c>
      <c r="W615" s="38">
        <f t="shared" si="101"/>
        <v>0</v>
      </c>
    </row>
    <row r="616" spans="1:23" ht="12.75" customHeight="1" x14ac:dyDescent="0.2">
      <c r="A616" s="39">
        <v>60800</v>
      </c>
      <c r="B616" s="40">
        <v>60900</v>
      </c>
      <c r="C616" s="40">
        <f t="shared" si="94"/>
        <v>1963.2890000000002</v>
      </c>
      <c r="D616" s="144">
        <f t="shared" si="95"/>
        <v>60850</v>
      </c>
      <c r="E616" s="144">
        <f t="shared" si="102"/>
        <v>2373.15</v>
      </c>
      <c r="F616" s="149">
        <f t="shared" si="103"/>
        <v>1963.2890000000002</v>
      </c>
      <c r="G616" s="150">
        <f t="shared" si="96"/>
        <v>0</v>
      </c>
      <c r="S616" s="135">
        <f t="shared" si="97"/>
        <v>3.9E-2</v>
      </c>
      <c r="T616" s="135" t="str">
        <f t="shared" si="98"/>
        <v/>
      </c>
      <c r="U616" s="134">
        <f t="shared" si="99"/>
        <v>-409.86099999999999</v>
      </c>
      <c r="V616" s="41" t="str">
        <f t="shared" si="100"/>
        <v>Lower Brackets</v>
      </c>
      <c r="W616" s="38">
        <f t="shared" si="101"/>
        <v>0</v>
      </c>
    </row>
    <row r="617" spans="1:23" ht="12.75" customHeight="1" x14ac:dyDescent="0.2">
      <c r="A617" s="39">
        <v>60900</v>
      </c>
      <c r="B617" s="40">
        <v>61000</v>
      </c>
      <c r="C617" s="40">
        <f t="shared" si="94"/>
        <v>1967.1890000000003</v>
      </c>
      <c r="D617" s="144">
        <f t="shared" si="95"/>
        <v>60950</v>
      </c>
      <c r="E617" s="144">
        <f t="shared" si="102"/>
        <v>2377.0500000000002</v>
      </c>
      <c r="F617" s="149">
        <f t="shared" si="103"/>
        <v>1967.1890000000003</v>
      </c>
      <c r="G617" s="150">
        <f t="shared" si="96"/>
        <v>0</v>
      </c>
      <c r="S617" s="135">
        <f t="shared" si="97"/>
        <v>3.9E-2</v>
      </c>
      <c r="T617" s="135" t="str">
        <f t="shared" si="98"/>
        <v/>
      </c>
      <c r="U617" s="134">
        <f t="shared" si="99"/>
        <v>-409.86099999999999</v>
      </c>
      <c r="V617" s="41" t="str">
        <f t="shared" si="100"/>
        <v>Lower Brackets</v>
      </c>
      <c r="W617" s="38">
        <f t="shared" si="101"/>
        <v>0</v>
      </c>
    </row>
    <row r="618" spans="1:23" ht="12.75" customHeight="1" x14ac:dyDescent="0.2">
      <c r="A618" s="39">
        <v>61000</v>
      </c>
      <c r="B618" s="40">
        <v>61100</v>
      </c>
      <c r="C618" s="40">
        <f t="shared" si="94"/>
        <v>1971.0889999999999</v>
      </c>
      <c r="D618" s="144">
        <f t="shared" si="95"/>
        <v>61050</v>
      </c>
      <c r="E618" s="144">
        <f t="shared" si="102"/>
        <v>2380.9499999999998</v>
      </c>
      <c r="F618" s="149">
        <f t="shared" si="103"/>
        <v>1971.0889999999999</v>
      </c>
      <c r="G618" s="150">
        <f t="shared" si="96"/>
        <v>0</v>
      </c>
      <c r="S618" s="135">
        <f t="shared" si="97"/>
        <v>3.9E-2</v>
      </c>
      <c r="T618" s="135" t="str">
        <f t="shared" si="98"/>
        <v/>
      </c>
      <c r="U618" s="134">
        <f t="shared" si="99"/>
        <v>-409.86099999999999</v>
      </c>
      <c r="V618" s="41" t="str">
        <f t="shared" si="100"/>
        <v>Lower Brackets</v>
      </c>
      <c r="W618" s="38">
        <f t="shared" si="101"/>
        <v>0</v>
      </c>
    </row>
    <row r="619" spans="1:23" ht="12.75" customHeight="1" x14ac:dyDescent="0.2">
      <c r="A619" s="39">
        <v>61100</v>
      </c>
      <c r="B619" s="40">
        <v>61200</v>
      </c>
      <c r="C619" s="40">
        <f t="shared" si="94"/>
        <v>1974.989</v>
      </c>
      <c r="D619" s="144">
        <f t="shared" si="95"/>
        <v>61150</v>
      </c>
      <c r="E619" s="144">
        <f t="shared" si="102"/>
        <v>2384.85</v>
      </c>
      <c r="F619" s="149">
        <f t="shared" si="103"/>
        <v>1974.989</v>
      </c>
      <c r="G619" s="150">
        <f t="shared" si="96"/>
        <v>0</v>
      </c>
      <c r="S619" s="135">
        <f t="shared" si="97"/>
        <v>3.9E-2</v>
      </c>
      <c r="T619" s="135" t="str">
        <f t="shared" si="98"/>
        <v/>
      </c>
      <c r="U619" s="134">
        <f t="shared" si="99"/>
        <v>-409.86099999999999</v>
      </c>
      <c r="V619" s="41" t="str">
        <f t="shared" si="100"/>
        <v>Lower Brackets</v>
      </c>
      <c r="W619" s="38">
        <f t="shared" si="101"/>
        <v>0</v>
      </c>
    </row>
    <row r="620" spans="1:23" ht="12.75" customHeight="1" x14ac:dyDescent="0.2">
      <c r="A620" s="39">
        <v>61200</v>
      </c>
      <c r="B620" s="40">
        <v>61300</v>
      </c>
      <c r="C620" s="40">
        <f t="shared" si="94"/>
        <v>1978.8890000000001</v>
      </c>
      <c r="D620" s="144">
        <f t="shared" si="95"/>
        <v>61250</v>
      </c>
      <c r="E620" s="144">
        <f t="shared" si="102"/>
        <v>2388.75</v>
      </c>
      <c r="F620" s="149">
        <f t="shared" si="103"/>
        <v>1978.8890000000001</v>
      </c>
      <c r="G620" s="150">
        <f t="shared" si="96"/>
        <v>0</v>
      </c>
      <c r="S620" s="135">
        <f t="shared" si="97"/>
        <v>3.9E-2</v>
      </c>
      <c r="T620" s="135" t="str">
        <f t="shared" si="98"/>
        <v/>
      </c>
      <c r="U620" s="134">
        <f t="shared" si="99"/>
        <v>-409.86099999999999</v>
      </c>
      <c r="V620" s="41" t="str">
        <f t="shared" si="100"/>
        <v>Lower Brackets</v>
      </c>
      <c r="W620" s="38">
        <f t="shared" si="101"/>
        <v>0</v>
      </c>
    </row>
    <row r="621" spans="1:23" ht="12.75" customHeight="1" x14ac:dyDescent="0.2">
      <c r="A621" s="39">
        <v>61300</v>
      </c>
      <c r="B621" s="40">
        <v>61400</v>
      </c>
      <c r="C621" s="40">
        <f t="shared" si="94"/>
        <v>1982.7890000000002</v>
      </c>
      <c r="D621" s="144">
        <f t="shared" si="95"/>
        <v>61350</v>
      </c>
      <c r="E621" s="144">
        <f t="shared" si="102"/>
        <v>2392.65</v>
      </c>
      <c r="F621" s="149">
        <f t="shared" si="103"/>
        <v>1982.7890000000002</v>
      </c>
      <c r="G621" s="150">
        <f t="shared" si="96"/>
        <v>0</v>
      </c>
      <c r="S621" s="135">
        <f t="shared" si="97"/>
        <v>3.9E-2</v>
      </c>
      <c r="T621" s="135" t="str">
        <f t="shared" si="98"/>
        <v/>
      </c>
      <c r="U621" s="134">
        <f t="shared" si="99"/>
        <v>-409.86099999999999</v>
      </c>
      <c r="V621" s="41" t="str">
        <f t="shared" si="100"/>
        <v>Lower Brackets</v>
      </c>
      <c r="W621" s="38">
        <f t="shared" si="101"/>
        <v>0</v>
      </c>
    </row>
    <row r="622" spans="1:23" ht="12.75" customHeight="1" x14ac:dyDescent="0.2">
      <c r="A622" s="39">
        <v>61400</v>
      </c>
      <c r="B622" s="40">
        <v>61500</v>
      </c>
      <c r="C622" s="40">
        <f t="shared" si="94"/>
        <v>1986.6890000000003</v>
      </c>
      <c r="D622" s="144">
        <f t="shared" si="95"/>
        <v>61450</v>
      </c>
      <c r="E622" s="144">
        <f t="shared" si="102"/>
        <v>2396.5500000000002</v>
      </c>
      <c r="F622" s="149">
        <f t="shared" si="103"/>
        <v>1986.6890000000003</v>
      </c>
      <c r="G622" s="150">
        <f t="shared" si="96"/>
        <v>0</v>
      </c>
      <c r="S622" s="135">
        <f t="shared" si="97"/>
        <v>3.9E-2</v>
      </c>
      <c r="T622" s="135" t="str">
        <f t="shared" si="98"/>
        <v/>
      </c>
      <c r="U622" s="134">
        <f t="shared" si="99"/>
        <v>-409.86099999999999</v>
      </c>
      <c r="V622" s="41" t="str">
        <f t="shared" si="100"/>
        <v>Lower Brackets</v>
      </c>
      <c r="W622" s="38">
        <f t="shared" si="101"/>
        <v>0</v>
      </c>
    </row>
    <row r="623" spans="1:23" ht="12.75" customHeight="1" x14ac:dyDescent="0.2">
      <c r="A623" s="39">
        <v>61500</v>
      </c>
      <c r="B623" s="40">
        <v>61600</v>
      </c>
      <c r="C623" s="40">
        <f t="shared" si="94"/>
        <v>1990.5889999999999</v>
      </c>
      <c r="D623" s="144">
        <f t="shared" si="95"/>
        <v>61550</v>
      </c>
      <c r="E623" s="144">
        <f t="shared" si="102"/>
        <v>2400.4499999999998</v>
      </c>
      <c r="F623" s="149">
        <f t="shared" si="103"/>
        <v>1990.5889999999999</v>
      </c>
      <c r="G623" s="150">
        <f t="shared" si="96"/>
        <v>0</v>
      </c>
      <c r="S623" s="135">
        <f t="shared" si="97"/>
        <v>3.9E-2</v>
      </c>
      <c r="T623" s="135" t="str">
        <f t="shared" si="98"/>
        <v/>
      </c>
      <c r="U623" s="134">
        <f t="shared" si="99"/>
        <v>-409.86099999999999</v>
      </c>
      <c r="V623" s="41" t="str">
        <f t="shared" si="100"/>
        <v>Lower Brackets</v>
      </c>
      <c r="W623" s="38">
        <f t="shared" si="101"/>
        <v>0</v>
      </c>
    </row>
    <row r="624" spans="1:23" ht="12.75" customHeight="1" x14ac:dyDescent="0.2">
      <c r="A624" s="39">
        <v>61600</v>
      </c>
      <c r="B624" s="40">
        <v>61700</v>
      </c>
      <c r="C624" s="40">
        <f t="shared" si="94"/>
        <v>1994.489</v>
      </c>
      <c r="D624" s="144">
        <f t="shared" si="95"/>
        <v>61650</v>
      </c>
      <c r="E624" s="144">
        <f t="shared" si="102"/>
        <v>2404.35</v>
      </c>
      <c r="F624" s="149">
        <f t="shared" si="103"/>
        <v>1994.489</v>
      </c>
      <c r="G624" s="150">
        <f t="shared" si="96"/>
        <v>0</v>
      </c>
      <c r="S624" s="135">
        <f t="shared" si="97"/>
        <v>3.9E-2</v>
      </c>
      <c r="T624" s="135" t="str">
        <f t="shared" si="98"/>
        <v/>
      </c>
      <c r="U624" s="134">
        <f t="shared" si="99"/>
        <v>-409.86099999999999</v>
      </c>
      <c r="V624" s="41" t="str">
        <f t="shared" si="100"/>
        <v>Lower Brackets</v>
      </c>
      <c r="W624" s="38">
        <f t="shared" si="101"/>
        <v>0</v>
      </c>
    </row>
    <row r="625" spans="1:23" ht="12.75" customHeight="1" x14ac:dyDescent="0.2">
      <c r="A625" s="39">
        <v>61700</v>
      </c>
      <c r="B625" s="40">
        <v>61800</v>
      </c>
      <c r="C625" s="40">
        <f t="shared" si="94"/>
        <v>1998.3890000000001</v>
      </c>
      <c r="D625" s="144">
        <f t="shared" si="95"/>
        <v>61750</v>
      </c>
      <c r="E625" s="144">
        <f t="shared" si="102"/>
        <v>2408.25</v>
      </c>
      <c r="F625" s="149">
        <f t="shared" si="103"/>
        <v>1998.3890000000001</v>
      </c>
      <c r="G625" s="150">
        <f t="shared" si="96"/>
        <v>0</v>
      </c>
      <c r="S625" s="135">
        <f t="shared" si="97"/>
        <v>3.9E-2</v>
      </c>
      <c r="T625" s="135" t="str">
        <f t="shared" si="98"/>
        <v/>
      </c>
      <c r="U625" s="134">
        <f t="shared" si="99"/>
        <v>-409.86099999999999</v>
      </c>
      <c r="V625" s="41" t="str">
        <f t="shared" si="100"/>
        <v>Lower Brackets</v>
      </c>
      <c r="W625" s="38">
        <f t="shared" si="101"/>
        <v>0</v>
      </c>
    </row>
    <row r="626" spans="1:23" ht="12.75" customHeight="1" x14ac:dyDescent="0.2">
      <c r="A626" s="39">
        <v>61800</v>
      </c>
      <c r="B626" s="40">
        <v>61900</v>
      </c>
      <c r="C626" s="40">
        <f t="shared" si="94"/>
        <v>2002.2890000000002</v>
      </c>
      <c r="D626" s="144">
        <f t="shared" si="95"/>
        <v>61850</v>
      </c>
      <c r="E626" s="144">
        <f t="shared" si="102"/>
        <v>2412.15</v>
      </c>
      <c r="F626" s="149">
        <f t="shared" si="103"/>
        <v>2002.2890000000002</v>
      </c>
      <c r="G626" s="150">
        <f t="shared" si="96"/>
        <v>0</v>
      </c>
      <c r="S626" s="135">
        <f t="shared" si="97"/>
        <v>3.9E-2</v>
      </c>
      <c r="T626" s="135" t="str">
        <f t="shared" si="98"/>
        <v/>
      </c>
      <c r="U626" s="134">
        <f t="shared" si="99"/>
        <v>-409.86099999999999</v>
      </c>
      <c r="V626" s="41" t="str">
        <f t="shared" si="100"/>
        <v>Lower Brackets</v>
      </c>
      <c r="W626" s="38">
        <f t="shared" si="101"/>
        <v>0</v>
      </c>
    </row>
    <row r="627" spans="1:23" ht="12.75" customHeight="1" x14ac:dyDescent="0.2">
      <c r="A627" s="39">
        <v>61900</v>
      </c>
      <c r="B627" s="40">
        <v>62000</v>
      </c>
      <c r="C627" s="40">
        <f t="shared" si="94"/>
        <v>2006.1890000000003</v>
      </c>
      <c r="D627" s="144">
        <f t="shared" si="95"/>
        <v>61950</v>
      </c>
      <c r="E627" s="144">
        <f t="shared" si="102"/>
        <v>2416.0500000000002</v>
      </c>
      <c r="F627" s="149">
        <f t="shared" si="103"/>
        <v>2006.1890000000003</v>
      </c>
      <c r="G627" s="150">
        <f t="shared" si="96"/>
        <v>0</v>
      </c>
      <c r="S627" s="135">
        <f t="shared" si="97"/>
        <v>3.9E-2</v>
      </c>
      <c r="T627" s="135" t="str">
        <f t="shared" si="98"/>
        <v/>
      </c>
      <c r="U627" s="134">
        <f t="shared" si="99"/>
        <v>-409.86099999999999</v>
      </c>
      <c r="V627" s="41" t="str">
        <f t="shared" si="100"/>
        <v>Lower Brackets</v>
      </c>
      <c r="W627" s="38">
        <f t="shared" si="101"/>
        <v>0</v>
      </c>
    </row>
    <row r="628" spans="1:23" ht="12.75" customHeight="1" x14ac:dyDescent="0.2">
      <c r="A628" s="39">
        <v>62000</v>
      </c>
      <c r="B628" s="40">
        <v>62100</v>
      </c>
      <c r="C628" s="40">
        <f t="shared" si="94"/>
        <v>2010.0889999999999</v>
      </c>
      <c r="D628" s="144">
        <f t="shared" si="95"/>
        <v>62050</v>
      </c>
      <c r="E628" s="144">
        <f t="shared" si="102"/>
        <v>2419.9499999999998</v>
      </c>
      <c r="F628" s="149">
        <f t="shared" si="103"/>
        <v>2010.0889999999999</v>
      </c>
      <c r="G628" s="150">
        <f t="shared" si="96"/>
        <v>0</v>
      </c>
      <c r="S628" s="135">
        <f t="shared" si="97"/>
        <v>3.9E-2</v>
      </c>
      <c r="T628" s="135" t="str">
        <f t="shared" si="98"/>
        <v/>
      </c>
      <c r="U628" s="134">
        <f t="shared" si="99"/>
        <v>-409.86099999999999</v>
      </c>
      <c r="V628" s="41" t="str">
        <f t="shared" si="100"/>
        <v>Lower Brackets</v>
      </c>
      <c r="W628" s="38">
        <f t="shared" si="101"/>
        <v>0</v>
      </c>
    </row>
    <row r="629" spans="1:23" ht="12.75" customHeight="1" x14ac:dyDescent="0.2">
      <c r="A629" s="39">
        <v>62100</v>
      </c>
      <c r="B629" s="40">
        <v>62200</v>
      </c>
      <c r="C629" s="40">
        <f t="shared" si="94"/>
        <v>2013.989</v>
      </c>
      <c r="D629" s="144">
        <f t="shared" si="95"/>
        <v>62150</v>
      </c>
      <c r="E629" s="144">
        <f t="shared" si="102"/>
        <v>2423.85</v>
      </c>
      <c r="F629" s="149">
        <f t="shared" si="103"/>
        <v>2013.989</v>
      </c>
      <c r="G629" s="150">
        <f t="shared" si="96"/>
        <v>0</v>
      </c>
      <c r="S629" s="135">
        <f t="shared" si="97"/>
        <v>3.9E-2</v>
      </c>
      <c r="T629" s="135" t="str">
        <f t="shared" si="98"/>
        <v/>
      </c>
      <c r="U629" s="134">
        <f t="shared" si="99"/>
        <v>-409.86099999999999</v>
      </c>
      <c r="V629" s="41" t="str">
        <f t="shared" si="100"/>
        <v>Lower Brackets</v>
      </c>
      <c r="W629" s="38">
        <f t="shared" si="101"/>
        <v>0</v>
      </c>
    </row>
    <row r="630" spans="1:23" ht="12.75" customHeight="1" x14ac:dyDescent="0.2">
      <c r="A630" s="39">
        <v>62200</v>
      </c>
      <c r="B630" s="40">
        <v>62300</v>
      </c>
      <c r="C630" s="40">
        <f t="shared" si="94"/>
        <v>2017.8890000000001</v>
      </c>
      <c r="D630" s="144">
        <f t="shared" si="95"/>
        <v>62250</v>
      </c>
      <c r="E630" s="144">
        <f t="shared" si="102"/>
        <v>2427.75</v>
      </c>
      <c r="F630" s="149">
        <f t="shared" si="103"/>
        <v>2017.8890000000001</v>
      </c>
      <c r="G630" s="150">
        <f t="shared" si="96"/>
        <v>0</v>
      </c>
      <c r="S630" s="135">
        <f t="shared" si="97"/>
        <v>3.9E-2</v>
      </c>
      <c r="T630" s="135" t="str">
        <f t="shared" si="98"/>
        <v/>
      </c>
      <c r="U630" s="134">
        <f t="shared" si="99"/>
        <v>-409.86099999999999</v>
      </c>
      <c r="V630" s="41" t="str">
        <f t="shared" si="100"/>
        <v>Lower Brackets</v>
      </c>
      <c r="W630" s="38">
        <f t="shared" si="101"/>
        <v>0</v>
      </c>
    </row>
    <row r="631" spans="1:23" ht="12.75" customHeight="1" x14ac:dyDescent="0.2">
      <c r="A631" s="39">
        <v>62300</v>
      </c>
      <c r="B631" s="40">
        <v>62400</v>
      </c>
      <c r="C631" s="40">
        <f t="shared" si="94"/>
        <v>2021.7890000000002</v>
      </c>
      <c r="D631" s="144">
        <f t="shared" si="95"/>
        <v>62350</v>
      </c>
      <c r="E631" s="144">
        <f t="shared" si="102"/>
        <v>2431.65</v>
      </c>
      <c r="F631" s="149">
        <f t="shared" si="103"/>
        <v>2021.7890000000002</v>
      </c>
      <c r="G631" s="150">
        <f t="shared" si="96"/>
        <v>0</v>
      </c>
      <c r="S631" s="135">
        <f t="shared" si="97"/>
        <v>3.9E-2</v>
      </c>
      <c r="T631" s="135" t="str">
        <f t="shared" si="98"/>
        <v/>
      </c>
      <c r="U631" s="134">
        <f t="shared" si="99"/>
        <v>-409.86099999999999</v>
      </c>
      <c r="V631" s="41" t="str">
        <f t="shared" si="100"/>
        <v>Lower Brackets</v>
      </c>
      <c r="W631" s="38">
        <f t="shared" si="101"/>
        <v>0</v>
      </c>
    </row>
    <row r="632" spans="1:23" ht="12.75" customHeight="1" x14ac:dyDescent="0.2">
      <c r="A632" s="39">
        <v>62400</v>
      </c>
      <c r="B632" s="40">
        <v>62500</v>
      </c>
      <c r="C632" s="40">
        <f t="shared" si="94"/>
        <v>2025.6890000000003</v>
      </c>
      <c r="D632" s="144">
        <f t="shared" si="95"/>
        <v>62450</v>
      </c>
      <c r="E632" s="144">
        <f t="shared" si="102"/>
        <v>2435.5500000000002</v>
      </c>
      <c r="F632" s="149">
        <f t="shared" si="103"/>
        <v>2025.6890000000003</v>
      </c>
      <c r="G632" s="150">
        <f t="shared" si="96"/>
        <v>0</v>
      </c>
      <c r="S632" s="135">
        <f t="shared" si="97"/>
        <v>3.9E-2</v>
      </c>
      <c r="T632" s="135" t="str">
        <f t="shared" si="98"/>
        <v/>
      </c>
      <c r="U632" s="134">
        <f t="shared" si="99"/>
        <v>-409.86099999999999</v>
      </c>
      <c r="V632" s="41" t="str">
        <f t="shared" si="100"/>
        <v>Lower Brackets</v>
      </c>
      <c r="W632" s="38">
        <f t="shared" si="101"/>
        <v>0</v>
      </c>
    </row>
    <row r="633" spans="1:23" ht="12.75" customHeight="1" x14ac:dyDescent="0.2">
      <c r="A633" s="39">
        <v>62500</v>
      </c>
      <c r="B633" s="40">
        <v>62600</v>
      </c>
      <c r="C633" s="40">
        <f t="shared" si="94"/>
        <v>2029.5889999999999</v>
      </c>
      <c r="D633" s="144">
        <f t="shared" si="95"/>
        <v>62550</v>
      </c>
      <c r="E633" s="144">
        <f t="shared" si="102"/>
        <v>2439.4499999999998</v>
      </c>
      <c r="F633" s="149">
        <f t="shared" si="103"/>
        <v>2029.5889999999999</v>
      </c>
      <c r="G633" s="150">
        <f t="shared" si="96"/>
        <v>0</v>
      </c>
      <c r="S633" s="135">
        <f t="shared" si="97"/>
        <v>3.9E-2</v>
      </c>
      <c r="T633" s="135" t="str">
        <f t="shared" si="98"/>
        <v/>
      </c>
      <c r="U633" s="134">
        <f t="shared" si="99"/>
        <v>-409.86099999999999</v>
      </c>
      <c r="V633" s="41" t="str">
        <f t="shared" si="100"/>
        <v>Lower Brackets</v>
      </c>
      <c r="W633" s="38">
        <f t="shared" si="101"/>
        <v>0</v>
      </c>
    </row>
    <row r="634" spans="1:23" ht="12.75" customHeight="1" x14ac:dyDescent="0.2">
      <c r="A634" s="39">
        <v>62600</v>
      </c>
      <c r="B634" s="40">
        <v>62700</v>
      </c>
      <c r="C634" s="40">
        <f t="shared" si="94"/>
        <v>2033.489</v>
      </c>
      <c r="D634" s="144">
        <f t="shared" si="95"/>
        <v>62650</v>
      </c>
      <c r="E634" s="144">
        <f t="shared" si="102"/>
        <v>2443.35</v>
      </c>
      <c r="F634" s="149">
        <f t="shared" si="103"/>
        <v>2033.489</v>
      </c>
      <c r="G634" s="150">
        <f t="shared" si="96"/>
        <v>0</v>
      </c>
      <c r="S634" s="135">
        <f t="shared" si="97"/>
        <v>3.9E-2</v>
      </c>
      <c r="T634" s="135" t="str">
        <f t="shared" si="98"/>
        <v/>
      </c>
      <c r="U634" s="134">
        <f t="shared" si="99"/>
        <v>-409.86099999999999</v>
      </c>
      <c r="V634" s="41" t="str">
        <f t="shared" si="100"/>
        <v>Lower Brackets</v>
      </c>
      <c r="W634" s="38">
        <f t="shared" si="101"/>
        <v>0</v>
      </c>
    </row>
    <row r="635" spans="1:23" ht="12.75" customHeight="1" x14ac:dyDescent="0.2">
      <c r="A635" s="39">
        <v>62700</v>
      </c>
      <c r="B635" s="40">
        <v>62800</v>
      </c>
      <c r="C635" s="40">
        <f t="shared" si="94"/>
        <v>2037.3890000000001</v>
      </c>
      <c r="D635" s="144">
        <f t="shared" si="95"/>
        <v>62750</v>
      </c>
      <c r="E635" s="144">
        <f t="shared" si="102"/>
        <v>2447.25</v>
      </c>
      <c r="F635" s="149">
        <f t="shared" si="103"/>
        <v>2037.3890000000001</v>
      </c>
      <c r="G635" s="150">
        <f t="shared" si="96"/>
        <v>0</v>
      </c>
      <c r="S635" s="135">
        <f t="shared" si="97"/>
        <v>3.9E-2</v>
      </c>
      <c r="T635" s="135" t="str">
        <f t="shared" si="98"/>
        <v/>
      </c>
      <c r="U635" s="134">
        <f t="shared" si="99"/>
        <v>-409.86099999999999</v>
      </c>
      <c r="V635" s="41" t="str">
        <f t="shared" si="100"/>
        <v>Lower Brackets</v>
      </c>
      <c r="W635" s="38">
        <f t="shared" si="101"/>
        <v>0</v>
      </c>
    </row>
    <row r="636" spans="1:23" ht="12.75" customHeight="1" x14ac:dyDescent="0.2">
      <c r="A636" s="39">
        <v>62800</v>
      </c>
      <c r="B636" s="40">
        <v>62900</v>
      </c>
      <c r="C636" s="40">
        <f t="shared" si="94"/>
        <v>2041.2890000000002</v>
      </c>
      <c r="D636" s="144">
        <f t="shared" si="95"/>
        <v>62850</v>
      </c>
      <c r="E636" s="144">
        <f t="shared" si="102"/>
        <v>2451.15</v>
      </c>
      <c r="F636" s="149">
        <f t="shared" si="103"/>
        <v>2041.2890000000002</v>
      </c>
      <c r="G636" s="150">
        <f t="shared" si="96"/>
        <v>0</v>
      </c>
      <c r="S636" s="135">
        <f t="shared" si="97"/>
        <v>3.9E-2</v>
      </c>
      <c r="T636" s="135" t="str">
        <f t="shared" si="98"/>
        <v/>
      </c>
      <c r="U636" s="134">
        <f t="shared" si="99"/>
        <v>-409.86099999999999</v>
      </c>
      <c r="V636" s="41" t="str">
        <f t="shared" si="100"/>
        <v>Lower Brackets</v>
      </c>
      <c r="W636" s="38">
        <f t="shared" si="101"/>
        <v>0</v>
      </c>
    </row>
    <row r="637" spans="1:23" ht="12.75" customHeight="1" x14ac:dyDescent="0.2">
      <c r="A637" s="39">
        <v>62900</v>
      </c>
      <c r="B637" s="40">
        <v>63000</v>
      </c>
      <c r="C637" s="40">
        <f t="shared" si="94"/>
        <v>2045.1890000000003</v>
      </c>
      <c r="D637" s="144">
        <f t="shared" si="95"/>
        <v>62950</v>
      </c>
      <c r="E637" s="144">
        <f t="shared" si="102"/>
        <v>2455.0500000000002</v>
      </c>
      <c r="F637" s="149">
        <f t="shared" si="103"/>
        <v>2045.1890000000003</v>
      </c>
      <c r="G637" s="150">
        <f t="shared" si="96"/>
        <v>0</v>
      </c>
      <c r="S637" s="135">
        <f t="shared" si="97"/>
        <v>3.9E-2</v>
      </c>
      <c r="T637" s="135" t="str">
        <f t="shared" si="98"/>
        <v/>
      </c>
      <c r="U637" s="134">
        <f t="shared" si="99"/>
        <v>-409.86099999999999</v>
      </c>
      <c r="V637" s="41" t="str">
        <f t="shared" si="100"/>
        <v>Lower Brackets</v>
      </c>
      <c r="W637" s="38">
        <f t="shared" si="101"/>
        <v>0</v>
      </c>
    </row>
    <row r="638" spans="1:23" ht="12.75" customHeight="1" x14ac:dyDescent="0.2">
      <c r="A638" s="39">
        <v>63000</v>
      </c>
      <c r="B638" s="40">
        <v>63100</v>
      </c>
      <c r="C638" s="40">
        <f t="shared" si="94"/>
        <v>2049.0889999999999</v>
      </c>
      <c r="D638" s="144">
        <f t="shared" si="95"/>
        <v>63050</v>
      </c>
      <c r="E638" s="144">
        <f t="shared" si="102"/>
        <v>2458.9499999999998</v>
      </c>
      <c r="F638" s="149">
        <f t="shared" si="103"/>
        <v>2049.0889999999999</v>
      </c>
      <c r="G638" s="150">
        <f t="shared" si="96"/>
        <v>0</v>
      </c>
      <c r="S638" s="135">
        <f t="shared" si="97"/>
        <v>3.9E-2</v>
      </c>
      <c r="T638" s="135" t="str">
        <f t="shared" si="98"/>
        <v/>
      </c>
      <c r="U638" s="134">
        <f t="shared" si="99"/>
        <v>-409.86099999999999</v>
      </c>
      <c r="V638" s="41" t="str">
        <f t="shared" si="100"/>
        <v>Lower Brackets</v>
      </c>
      <c r="W638" s="38">
        <f t="shared" si="101"/>
        <v>0</v>
      </c>
    </row>
    <row r="639" spans="1:23" ht="12.75" customHeight="1" x14ac:dyDescent="0.2">
      <c r="A639" s="39">
        <v>63100</v>
      </c>
      <c r="B639" s="40">
        <v>63200</v>
      </c>
      <c r="C639" s="40">
        <f t="shared" si="94"/>
        <v>2052.989</v>
      </c>
      <c r="D639" s="144">
        <f t="shared" si="95"/>
        <v>63150</v>
      </c>
      <c r="E639" s="144">
        <f t="shared" si="102"/>
        <v>2462.85</v>
      </c>
      <c r="F639" s="149">
        <f t="shared" si="103"/>
        <v>2052.989</v>
      </c>
      <c r="G639" s="150">
        <f t="shared" si="96"/>
        <v>0</v>
      </c>
      <c r="S639" s="135">
        <f t="shared" si="97"/>
        <v>3.9E-2</v>
      </c>
      <c r="T639" s="135" t="str">
        <f t="shared" si="98"/>
        <v/>
      </c>
      <c r="U639" s="134">
        <f t="shared" si="99"/>
        <v>-409.86099999999999</v>
      </c>
      <c r="V639" s="41" t="str">
        <f t="shared" si="100"/>
        <v>Lower Brackets</v>
      </c>
      <c r="W639" s="38">
        <f t="shared" si="101"/>
        <v>0</v>
      </c>
    </row>
    <row r="640" spans="1:23" ht="12.75" customHeight="1" x14ac:dyDescent="0.2">
      <c r="A640" s="39">
        <v>63200</v>
      </c>
      <c r="B640" s="40">
        <v>63300</v>
      </c>
      <c r="C640" s="40">
        <f t="shared" si="94"/>
        <v>2056.8890000000001</v>
      </c>
      <c r="D640" s="144">
        <f t="shared" si="95"/>
        <v>63250</v>
      </c>
      <c r="E640" s="144">
        <f t="shared" si="102"/>
        <v>2466.75</v>
      </c>
      <c r="F640" s="149">
        <f t="shared" si="103"/>
        <v>2056.8890000000001</v>
      </c>
      <c r="G640" s="150">
        <f t="shared" si="96"/>
        <v>0</v>
      </c>
      <c r="S640" s="135">
        <f t="shared" si="97"/>
        <v>3.9E-2</v>
      </c>
      <c r="T640" s="135" t="str">
        <f t="shared" si="98"/>
        <v/>
      </c>
      <c r="U640" s="134">
        <f t="shared" si="99"/>
        <v>-409.86099999999999</v>
      </c>
      <c r="V640" s="41" t="str">
        <f t="shared" si="100"/>
        <v>Lower Brackets</v>
      </c>
      <c r="W640" s="38">
        <f t="shared" si="101"/>
        <v>0</v>
      </c>
    </row>
    <row r="641" spans="1:23" ht="12.75" customHeight="1" x14ac:dyDescent="0.2">
      <c r="A641" s="39">
        <v>63300</v>
      </c>
      <c r="B641" s="40">
        <v>63400</v>
      </c>
      <c r="C641" s="40">
        <f t="shared" si="94"/>
        <v>2060.7890000000002</v>
      </c>
      <c r="D641" s="144">
        <f t="shared" si="95"/>
        <v>63350</v>
      </c>
      <c r="E641" s="144">
        <f t="shared" si="102"/>
        <v>2470.65</v>
      </c>
      <c r="F641" s="149">
        <f t="shared" si="103"/>
        <v>2060.7890000000002</v>
      </c>
      <c r="G641" s="150">
        <f t="shared" si="96"/>
        <v>0</v>
      </c>
      <c r="S641" s="135">
        <f t="shared" si="97"/>
        <v>3.9E-2</v>
      </c>
      <c r="T641" s="135" t="str">
        <f t="shared" si="98"/>
        <v/>
      </c>
      <c r="U641" s="134">
        <f t="shared" si="99"/>
        <v>-409.86099999999999</v>
      </c>
      <c r="V641" s="41" t="str">
        <f t="shared" si="100"/>
        <v>Lower Brackets</v>
      </c>
      <c r="W641" s="38">
        <f t="shared" si="101"/>
        <v>0</v>
      </c>
    </row>
    <row r="642" spans="1:23" ht="12.75" customHeight="1" x14ac:dyDescent="0.2">
      <c r="A642" s="39">
        <v>63400</v>
      </c>
      <c r="B642" s="40">
        <v>63500</v>
      </c>
      <c r="C642" s="40">
        <f t="shared" si="94"/>
        <v>2064.6890000000003</v>
      </c>
      <c r="D642" s="144">
        <f t="shared" si="95"/>
        <v>63450</v>
      </c>
      <c r="E642" s="144">
        <f t="shared" si="102"/>
        <v>2474.5500000000002</v>
      </c>
      <c r="F642" s="149">
        <f t="shared" si="103"/>
        <v>2064.6890000000003</v>
      </c>
      <c r="G642" s="150">
        <f t="shared" si="96"/>
        <v>0</v>
      </c>
      <c r="S642" s="135">
        <f t="shared" si="97"/>
        <v>3.9E-2</v>
      </c>
      <c r="T642" s="135" t="str">
        <f t="shared" si="98"/>
        <v/>
      </c>
      <c r="U642" s="134">
        <f t="shared" si="99"/>
        <v>-409.86099999999999</v>
      </c>
      <c r="V642" s="41" t="str">
        <f t="shared" si="100"/>
        <v>Lower Brackets</v>
      </c>
      <c r="W642" s="38">
        <f t="shared" si="101"/>
        <v>0</v>
      </c>
    </row>
    <row r="643" spans="1:23" ht="12.75" customHeight="1" x14ac:dyDescent="0.2">
      <c r="A643" s="39">
        <v>63500</v>
      </c>
      <c r="B643" s="40">
        <v>63600</v>
      </c>
      <c r="C643" s="40">
        <f t="shared" si="94"/>
        <v>2068.5889999999999</v>
      </c>
      <c r="D643" s="144">
        <f t="shared" si="95"/>
        <v>63550</v>
      </c>
      <c r="E643" s="144">
        <f t="shared" si="102"/>
        <v>2478.4499999999998</v>
      </c>
      <c r="F643" s="149">
        <f t="shared" si="103"/>
        <v>2068.5889999999999</v>
      </c>
      <c r="G643" s="150">
        <f t="shared" si="96"/>
        <v>0</v>
      </c>
      <c r="S643" s="135">
        <f t="shared" si="97"/>
        <v>3.9E-2</v>
      </c>
      <c r="T643" s="135" t="str">
        <f t="shared" si="98"/>
        <v/>
      </c>
      <c r="U643" s="134">
        <f t="shared" si="99"/>
        <v>-409.86099999999999</v>
      </c>
      <c r="V643" s="41" t="str">
        <f t="shared" si="100"/>
        <v>Lower Brackets</v>
      </c>
      <c r="W643" s="38">
        <f t="shared" si="101"/>
        <v>0</v>
      </c>
    </row>
    <row r="644" spans="1:23" ht="12.75" customHeight="1" x14ac:dyDescent="0.2">
      <c r="A644" s="39">
        <v>63600</v>
      </c>
      <c r="B644" s="40">
        <v>63700</v>
      </c>
      <c r="C644" s="40">
        <f t="shared" si="94"/>
        <v>2072.489</v>
      </c>
      <c r="D644" s="144">
        <f t="shared" si="95"/>
        <v>63650</v>
      </c>
      <c r="E644" s="144">
        <f t="shared" si="102"/>
        <v>2482.35</v>
      </c>
      <c r="F644" s="149">
        <f t="shared" si="103"/>
        <v>2072.489</v>
      </c>
      <c r="G644" s="150">
        <f t="shared" si="96"/>
        <v>0</v>
      </c>
      <c r="S644" s="135">
        <f t="shared" si="97"/>
        <v>3.9E-2</v>
      </c>
      <c r="T644" s="135" t="str">
        <f t="shared" si="98"/>
        <v/>
      </c>
      <c r="U644" s="134">
        <f t="shared" si="99"/>
        <v>-409.86099999999999</v>
      </c>
      <c r="V644" s="41" t="str">
        <f t="shared" si="100"/>
        <v>Lower Brackets</v>
      </c>
      <c r="W644" s="38">
        <f t="shared" si="101"/>
        <v>0</v>
      </c>
    </row>
    <row r="645" spans="1:23" ht="12.75" customHeight="1" x14ac:dyDescent="0.2">
      <c r="A645" s="39">
        <v>63700</v>
      </c>
      <c r="B645" s="40">
        <v>63800</v>
      </c>
      <c r="C645" s="40">
        <f t="shared" si="94"/>
        <v>2076.3890000000001</v>
      </c>
      <c r="D645" s="144">
        <f t="shared" si="95"/>
        <v>63750</v>
      </c>
      <c r="E645" s="144">
        <f t="shared" si="102"/>
        <v>2486.25</v>
      </c>
      <c r="F645" s="149">
        <f t="shared" si="103"/>
        <v>2076.3890000000001</v>
      </c>
      <c r="G645" s="150">
        <f t="shared" si="96"/>
        <v>0</v>
      </c>
      <c r="S645" s="135">
        <f t="shared" si="97"/>
        <v>3.9E-2</v>
      </c>
      <c r="T645" s="135" t="str">
        <f t="shared" si="98"/>
        <v/>
      </c>
      <c r="U645" s="134">
        <f t="shared" si="99"/>
        <v>-409.86099999999999</v>
      </c>
      <c r="V645" s="41" t="str">
        <f t="shared" si="100"/>
        <v>Lower Brackets</v>
      </c>
      <c r="W645" s="38">
        <f t="shared" si="101"/>
        <v>0</v>
      </c>
    </row>
    <row r="646" spans="1:23" ht="12.75" customHeight="1" x14ac:dyDescent="0.2">
      <c r="A646" s="39">
        <v>63800</v>
      </c>
      <c r="B646" s="40">
        <v>63900</v>
      </c>
      <c r="C646" s="40">
        <f t="shared" si="94"/>
        <v>2080.2890000000002</v>
      </c>
      <c r="D646" s="144">
        <f t="shared" si="95"/>
        <v>63850</v>
      </c>
      <c r="E646" s="144">
        <f t="shared" si="102"/>
        <v>2490.15</v>
      </c>
      <c r="F646" s="149">
        <f t="shared" si="103"/>
        <v>2080.2890000000002</v>
      </c>
      <c r="G646" s="150">
        <f t="shared" si="96"/>
        <v>0</v>
      </c>
      <c r="S646" s="135">
        <f t="shared" si="97"/>
        <v>3.9E-2</v>
      </c>
      <c r="T646" s="135" t="str">
        <f t="shared" si="98"/>
        <v/>
      </c>
      <c r="U646" s="134">
        <f t="shared" si="99"/>
        <v>-409.86099999999999</v>
      </c>
      <c r="V646" s="41" t="str">
        <f t="shared" si="100"/>
        <v>Lower Brackets</v>
      </c>
      <c r="W646" s="38">
        <f t="shared" si="101"/>
        <v>0</v>
      </c>
    </row>
    <row r="647" spans="1:23" ht="12.75" customHeight="1" x14ac:dyDescent="0.2">
      <c r="A647" s="39">
        <v>63900</v>
      </c>
      <c r="B647" s="40">
        <v>64000</v>
      </c>
      <c r="C647" s="40">
        <f t="shared" si="94"/>
        <v>2084.1890000000003</v>
      </c>
      <c r="D647" s="144">
        <f t="shared" si="95"/>
        <v>63950</v>
      </c>
      <c r="E647" s="144">
        <f t="shared" si="102"/>
        <v>2494.0500000000002</v>
      </c>
      <c r="F647" s="149">
        <f t="shared" si="103"/>
        <v>2084.1890000000003</v>
      </c>
      <c r="G647" s="150">
        <f t="shared" si="96"/>
        <v>0</v>
      </c>
      <c r="S647" s="135">
        <f t="shared" si="97"/>
        <v>3.9E-2</v>
      </c>
      <c r="T647" s="135" t="str">
        <f t="shared" si="98"/>
        <v/>
      </c>
      <c r="U647" s="134">
        <f t="shared" si="99"/>
        <v>-409.86099999999999</v>
      </c>
      <c r="V647" s="41" t="str">
        <f t="shared" si="100"/>
        <v>Lower Brackets</v>
      </c>
      <c r="W647" s="38">
        <f t="shared" si="101"/>
        <v>0</v>
      </c>
    </row>
    <row r="648" spans="1:23" ht="12.75" customHeight="1" x14ac:dyDescent="0.2">
      <c r="A648" s="39">
        <v>64000</v>
      </c>
      <c r="B648" s="40">
        <v>64100</v>
      </c>
      <c r="C648" s="40">
        <f t="shared" ref="C648:C711" si="104">IF(A648&lt;=$J$8,((($A$8:$A$1008+$B$8:$B$1008)/2)*ApplicableTaxRate)+Differential-BracketAdjustment,((($A$8:$A$1008+$B$8:$B$1008)/2)*ApplicableTaxRate)+HighDifferential-BracketAdjustment)</f>
        <v>2088.0889999999999</v>
      </c>
      <c r="D648" s="144">
        <f t="shared" ref="D648:D711" si="105">(A648+B648)/2</f>
        <v>64050</v>
      </c>
      <c r="E648" s="144">
        <f t="shared" si="102"/>
        <v>2497.9499999999998</v>
      </c>
      <c r="F648" s="149">
        <f t="shared" si="103"/>
        <v>2088.0889999999999</v>
      </c>
      <c r="G648" s="150">
        <f t="shared" ref="G648:G711" si="106">C648-F648</f>
        <v>0</v>
      </c>
      <c r="S648" s="135">
        <f t="shared" ref="S648:S711" si="107">IF(AND(A648&gt;=$I$4,A648&lt;=$J$4),$K$4,IF(AND(A648&gt;=$I$5,A648&lt;=$J$5),$K$5,IF(AND(A648&gt;=$I$6,A648&lt;=$J$6),$K$6,IF(AND(A648&gt;=$I$7,A648&lt;=$J$7),$K$7,IF(AND(A648&gt;=$I$8,A648&lt;=$J$8),$K$8,IF(A648&gt;$J$8,$K$8))))))</f>
        <v>3.9E-2</v>
      </c>
      <c r="T648" s="135" t="str">
        <f t="shared" ref="T648:T711" si="108">IF(A648&gt;$J$8,$K$17,"")</f>
        <v/>
      </c>
      <c r="U648" s="134">
        <f t="shared" ref="U648:U711" si="109">IF(AND(A648&gt;=$I$4,A648&lt;=$J$4),$Q$4,IF(AND(A648&gt;=$I$5,A648&lt;=$J$5),$Q$5,IF(AND(A648&gt;=$I$6,A648&lt;=$J$6),$Q$6,IF(AND(A648&gt;=$I$7,A648&lt;=$J$7),$Q$7,IF(AND(A648&gt;=$I$8,A648&lt;=$J$8),$Q$8,IF(A648&gt;$J$8,$Q$8))))))</f>
        <v>-409.86099999999999</v>
      </c>
      <c r="V648" s="41" t="str">
        <f t="shared" ref="V648:V711" si="110">IF(A648&gt;$J$8,$Q$16,"Lower Brackets")</f>
        <v>Lower Brackets</v>
      </c>
      <c r="W648" s="38">
        <f t="shared" ref="W648:W711" si="111">IFERROR(VLOOKUP(A648,$X$8:$Z$53,3,FALSE),0)</f>
        <v>0</v>
      </c>
    </row>
    <row r="649" spans="1:23" ht="12.75" customHeight="1" x14ac:dyDescent="0.2">
      <c r="A649" s="39">
        <v>64100</v>
      </c>
      <c r="B649" s="40">
        <v>64200</v>
      </c>
      <c r="C649" s="40">
        <f t="shared" si="104"/>
        <v>2091.989</v>
      </c>
      <c r="D649" s="144">
        <f t="shared" si="105"/>
        <v>64150</v>
      </c>
      <c r="E649" s="144">
        <f t="shared" ref="E649:E712" si="112">D649*S649</f>
        <v>2501.85</v>
      </c>
      <c r="F649" s="149">
        <f t="shared" ref="F649:F712" si="113">E649+U649</f>
        <v>2091.989</v>
      </c>
      <c r="G649" s="150">
        <f t="shared" si="106"/>
        <v>0</v>
      </c>
      <c r="S649" s="135">
        <f t="shared" si="107"/>
        <v>3.9E-2</v>
      </c>
      <c r="T649" s="135" t="str">
        <f t="shared" si="108"/>
        <v/>
      </c>
      <c r="U649" s="134">
        <f t="shared" si="109"/>
        <v>-409.86099999999999</v>
      </c>
      <c r="V649" s="41" t="str">
        <f t="shared" si="110"/>
        <v>Lower Brackets</v>
      </c>
      <c r="W649" s="38">
        <f t="shared" si="111"/>
        <v>0</v>
      </c>
    </row>
    <row r="650" spans="1:23" ht="12.75" customHeight="1" x14ac:dyDescent="0.2">
      <c r="A650" s="39">
        <v>64200</v>
      </c>
      <c r="B650" s="40">
        <v>64300</v>
      </c>
      <c r="C650" s="40">
        <f t="shared" si="104"/>
        <v>2095.8890000000001</v>
      </c>
      <c r="D650" s="144">
        <f t="shared" si="105"/>
        <v>64250</v>
      </c>
      <c r="E650" s="144">
        <f t="shared" si="112"/>
        <v>2505.75</v>
      </c>
      <c r="F650" s="149">
        <f t="shared" si="113"/>
        <v>2095.8890000000001</v>
      </c>
      <c r="G650" s="150">
        <f t="shared" si="106"/>
        <v>0</v>
      </c>
      <c r="S650" s="135">
        <f t="shared" si="107"/>
        <v>3.9E-2</v>
      </c>
      <c r="T650" s="135" t="str">
        <f t="shared" si="108"/>
        <v/>
      </c>
      <c r="U650" s="134">
        <f t="shared" si="109"/>
        <v>-409.86099999999999</v>
      </c>
      <c r="V650" s="41" t="str">
        <f t="shared" si="110"/>
        <v>Lower Brackets</v>
      </c>
      <c r="W650" s="38">
        <f t="shared" si="111"/>
        <v>0</v>
      </c>
    </row>
    <row r="651" spans="1:23" ht="12.75" customHeight="1" x14ac:dyDescent="0.2">
      <c r="A651" s="39">
        <v>64300</v>
      </c>
      <c r="B651" s="40">
        <v>64400</v>
      </c>
      <c r="C651" s="40">
        <f t="shared" si="104"/>
        <v>2099.7890000000002</v>
      </c>
      <c r="D651" s="144">
        <f t="shared" si="105"/>
        <v>64350</v>
      </c>
      <c r="E651" s="144">
        <f t="shared" si="112"/>
        <v>2509.65</v>
      </c>
      <c r="F651" s="149">
        <f t="shared" si="113"/>
        <v>2099.7890000000002</v>
      </c>
      <c r="G651" s="150">
        <f t="shared" si="106"/>
        <v>0</v>
      </c>
      <c r="S651" s="135">
        <f t="shared" si="107"/>
        <v>3.9E-2</v>
      </c>
      <c r="T651" s="135" t="str">
        <f t="shared" si="108"/>
        <v/>
      </c>
      <c r="U651" s="134">
        <f t="shared" si="109"/>
        <v>-409.86099999999999</v>
      </c>
      <c r="V651" s="41" t="str">
        <f t="shared" si="110"/>
        <v>Lower Brackets</v>
      </c>
      <c r="W651" s="38">
        <f t="shared" si="111"/>
        <v>0</v>
      </c>
    </row>
    <row r="652" spans="1:23" ht="12.75" customHeight="1" x14ac:dyDescent="0.2">
      <c r="A652" s="39">
        <v>64400</v>
      </c>
      <c r="B652" s="40">
        <v>64500</v>
      </c>
      <c r="C652" s="40">
        <f t="shared" si="104"/>
        <v>2103.6890000000003</v>
      </c>
      <c r="D652" s="144">
        <f t="shared" si="105"/>
        <v>64450</v>
      </c>
      <c r="E652" s="144">
        <f t="shared" si="112"/>
        <v>2513.5500000000002</v>
      </c>
      <c r="F652" s="149">
        <f t="shared" si="113"/>
        <v>2103.6890000000003</v>
      </c>
      <c r="G652" s="150">
        <f t="shared" si="106"/>
        <v>0</v>
      </c>
      <c r="S652" s="135">
        <f t="shared" si="107"/>
        <v>3.9E-2</v>
      </c>
      <c r="T652" s="135" t="str">
        <f t="shared" si="108"/>
        <v/>
      </c>
      <c r="U652" s="134">
        <f t="shared" si="109"/>
        <v>-409.86099999999999</v>
      </c>
      <c r="V652" s="41" t="str">
        <f t="shared" si="110"/>
        <v>Lower Brackets</v>
      </c>
      <c r="W652" s="38">
        <f t="shared" si="111"/>
        <v>0</v>
      </c>
    </row>
    <row r="653" spans="1:23" ht="12.75" customHeight="1" x14ac:dyDescent="0.2">
      <c r="A653" s="39">
        <v>64500</v>
      </c>
      <c r="B653" s="40">
        <v>64600</v>
      </c>
      <c r="C653" s="40">
        <f t="shared" si="104"/>
        <v>2107.5889999999999</v>
      </c>
      <c r="D653" s="144">
        <f t="shared" si="105"/>
        <v>64550</v>
      </c>
      <c r="E653" s="144">
        <f t="shared" si="112"/>
        <v>2517.4499999999998</v>
      </c>
      <c r="F653" s="149">
        <f t="shared" si="113"/>
        <v>2107.5889999999999</v>
      </c>
      <c r="G653" s="150">
        <f t="shared" si="106"/>
        <v>0</v>
      </c>
      <c r="S653" s="135">
        <f t="shared" si="107"/>
        <v>3.9E-2</v>
      </c>
      <c r="T653" s="135" t="str">
        <f t="shared" si="108"/>
        <v/>
      </c>
      <c r="U653" s="134">
        <f t="shared" si="109"/>
        <v>-409.86099999999999</v>
      </c>
      <c r="V653" s="41" t="str">
        <f t="shared" si="110"/>
        <v>Lower Brackets</v>
      </c>
      <c r="W653" s="38">
        <f t="shared" si="111"/>
        <v>0</v>
      </c>
    </row>
    <row r="654" spans="1:23" ht="12.75" customHeight="1" x14ac:dyDescent="0.2">
      <c r="A654" s="39">
        <v>64600</v>
      </c>
      <c r="B654" s="40">
        <v>64700</v>
      </c>
      <c r="C654" s="40">
        <f t="shared" si="104"/>
        <v>2111.489</v>
      </c>
      <c r="D654" s="144">
        <f t="shared" si="105"/>
        <v>64650</v>
      </c>
      <c r="E654" s="144">
        <f t="shared" si="112"/>
        <v>2521.35</v>
      </c>
      <c r="F654" s="149">
        <f t="shared" si="113"/>
        <v>2111.489</v>
      </c>
      <c r="G654" s="150">
        <f t="shared" si="106"/>
        <v>0</v>
      </c>
      <c r="S654" s="135">
        <f t="shared" si="107"/>
        <v>3.9E-2</v>
      </c>
      <c r="T654" s="135" t="str">
        <f t="shared" si="108"/>
        <v/>
      </c>
      <c r="U654" s="134">
        <f t="shared" si="109"/>
        <v>-409.86099999999999</v>
      </c>
      <c r="V654" s="41" t="str">
        <f t="shared" si="110"/>
        <v>Lower Brackets</v>
      </c>
      <c r="W654" s="38">
        <f t="shared" si="111"/>
        <v>0</v>
      </c>
    </row>
    <row r="655" spans="1:23" ht="12.75" customHeight="1" x14ac:dyDescent="0.2">
      <c r="A655" s="39">
        <v>64700</v>
      </c>
      <c r="B655" s="40">
        <v>64800</v>
      </c>
      <c r="C655" s="40">
        <f t="shared" si="104"/>
        <v>2115.3890000000001</v>
      </c>
      <c r="D655" s="144">
        <f t="shared" si="105"/>
        <v>64750</v>
      </c>
      <c r="E655" s="144">
        <f t="shared" si="112"/>
        <v>2525.25</v>
      </c>
      <c r="F655" s="149">
        <f t="shared" si="113"/>
        <v>2115.3890000000001</v>
      </c>
      <c r="G655" s="150">
        <f t="shared" si="106"/>
        <v>0</v>
      </c>
      <c r="S655" s="135">
        <f t="shared" si="107"/>
        <v>3.9E-2</v>
      </c>
      <c r="T655" s="135" t="str">
        <f t="shared" si="108"/>
        <v/>
      </c>
      <c r="U655" s="134">
        <f t="shared" si="109"/>
        <v>-409.86099999999999</v>
      </c>
      <c r="V655" s="41" t="str">
        <f t="shared" si="110"/>
        <v>Lower Brackets</v>
      </c>
      <c r="W655" s="38">
        <f t="shared" si="111"/>
        <v>0</v>
      </c>
    </row>
    <row r="656" spans="1:23" ht="12.75" customHeight="1" x14ac:dyDescent="0.2">
      <c r="A656" s="39">
        <v>64800</v>
      </c>
      <c r="B656" s="40">
        <v>64900</v>
      </c>
      <c r="C656" s="40">
        <f t="shared" si="104"/>
        <v>2119.2890000000002</v>
      </c>
      <c r="D656" s="144">
        <f t="shared" si="105"/>
        <v>64850</v>
      </c>
      <c r="E656" s="144">
        <f t="shared" si="112"/>
        <v>2529.15</v>
      </c>
      <c r="F656" s="149">
        <f t="shared" si="113"/>
        <v>2119.2890000000002</v>
      </c>
      <c r="G656" s="150">
        <f t="shared" si="106"/>
        <v>0</v>
      </c>
      <c r="S656" s="135">
        <f t="shared" si="107"/>
        <v>3.9E-2</v>
      </c>
      <c r="T656" s="135" t="str">
        <f t="shared" si="108"/>
        <v/>
      </c>
      <c r="U656" s="134">
        <f t="shared" si="109"/>
        <v>-409.86099999999999</v>
      </c>
      <c r="V656" s="41" t="str">
        <f t="shared" si="110"/>
        <v>Lower Brackets</v>
      </c>
      <c r="W656" s="38">
        <f t="shared" si="111"/>
        <v>0</v>
      </c>
    </row>
    <row r="657" spans="1:23" ht="12.75" customHeight="1" x14ac:dyDescent="0.2">
      <c r="A657" s="39">
        <v>64900</v>
      </c>
      <c r="B657" s="40">
        <v>65000</v>
      </c>
      <c r="C657" s="40">
        <f t="shared" si="104"/>
        <v>2123.1890000000003</v>
      </c>
      <c r="D657" s="144">
        <f t="shared" si="105"/>
        <v>64950</v>
      </c>
      <c r="E657" s="144">
        <f t="shared" si="112"/>
        <v>2533.0500000000002</v>
      </c>
      <c r="F657" s="149">
        <f t="shared" si="113"/>
        <v>2123.1890000000003</v>
      </c>
      <c r="G657" s="150">
        <f t="shared" si="106"/>
        <v>0</v>
      </c>
      <c r="S657" s="135">
        <f t="shared" si="107"/>
        <v>3.9E-2</v>
      </c>
      <c r="T657" s="135" t="str">
        <f t="shared" si="108"/>
        <v/>
      </c>
      <c r="U657" s="134">
        <f t="shared" si="109"/>
        <v>-409.86099999999999</v>
      </c>
      <c r="V657" s="41" t="str">
        <f t="shared" si="110"/>
        <v>Lower Brackets</v>
      </c>
      <c r="W657" s="38">
        <f t="shared" si="111"/>
        <v>0</v>
      </c>
    </row>
    <row r="658" spans="1:23" ht="12.75" customHeight="1" x14ac:dyDescent="0.2">
      <c r="A658" s="39">
        <v>65000</v>
      </c>
      <c r="B658" s="40">
        <v>65100</v>
      </c>
      <c r="C658" s="40">
        <f t="shared" si="104"/>
        <v>2127.0889999999999</v>
      </c>
      <c r="D658" s="144">
        <f t="shared" si="105"/>
        <v>65050</v>
      </c>
      <c r="E658" s="144">
        <f t="shared" si="112"/>
        <v>2536.9499999999998</v>
      </c>
      <c r="F658" s="149">
        <f t="shared" si="113"/>
        <v>2127.0889999999999</v>
      </c>
      <c r="G658" s="150">
        <f t="shared" si="106"/>
        <v>0</v>
      </c>
      <c r="S658" s="135">
        <f t="shared" si="107"/>
        <v>3.9E-2</v>
      </c>
      <c r="T658" s="135" t="str">
        <f t="shared" si="108"/>
        <v/>
      </c>
      <c r="U658" s="134">
        <f t="shared" si="109"/>
        <v>-409.86099999999999</v>
      </c>
      <c r="V658" s="41" t="str">
        <f t="shared" si="110"/>
        <v>Lower Brackets</v>
      </c>
      <c r="W658" s="38">
        <f t="shared" si="111"/>
        <v>0</v>
      </c>
    </row>
    <row r="659" spans="1:23" ht="12.75" customHeight="1" x14ac:dyDescent="0.2">
      <c r="A659" s="39">
        <v>65100</v>
      </c>
      <c r="B659" s="40">
        <v>65200</v>
      </c>
      <c r="C659" s="40">
        <f t="shared" si="104"/>
        <v>2130.989</v>
      </c>
      <c r="D659" s="144">
        <f t="shared" si="105"/>
        <v>65150</v>
      </c>
      <c r="E659" s="144">
        <f t="shared" si="112"/>
        <v>2540.85</v>
      </c>
      <c r="F659" s="149">
        <f t="shared" si="113"/>
        <v>2130.989</v>
      </c>
      <c r="G659" s="150">
        <f t="shared" si="106"/>
        <v>0</v>
      </c>
      <c r="S659" s="135">
        <f t="shared" si="107"/>
        <v>3.9E-2</v>
      </c>
      <c r="T659" s="135" t="str">
        <f t="shared" si="108"/>
        <v/>
      </c>
      <c r="U659" s="134">
        <f t="shared" si="109"/>
        <v>-409.86099999999999</v>
      </c>
      <c r="V659" s="41" t="str">
        <f t="shared" si="110"/>
        <v>Lower Brackets</v>
      </c>
      <c r="W659" s="38">
        <f t="shared" si="111"/>
        <v>0</v>
      </c>
    </row>
    <row r="660" spans="1:23" ht="12.75" customHeight="1" x14ac:dyDescent="0.2">
      <c r="A660" s="39">
        <v>65200</v>
      </c>
      <c r="B660" s="40">
        <v>65300</v>
      </c>
      <c r="C660" s="40">
        <f t="shared" si="104"/>
        <v>2134.8890000000001</v>
      </c>
      <c r="D660" s="144">
        <f t="shared" si="105"/>
        <v>65250</v>
      </c>
      <c r="E660" s="144">
        <f t="shared" si="112"/>
        <v>2544.75</v>
      </c>
      <c r="F660" s="149">
        <f t="shared" si="113"/>
        <v>2134.8890000000001</v>
      </c>
      <c r="G660" s="150">
        <f t="shared" si="106"/>
        <v>0</v>
      </c>
      <c r="S660" s="135">
        <f t="shared" si="107"/>
        <v>3.9E-2</v>
      </c>
      <c r="T660" s="135" t="str">
        <f t="shared" si="108"/>
        <v/>
      </c>
      <c r="U660" s="134">
        <f t="shared" si="109"/>
        <v>-409.86099999999999</v>
      </c>
      <c r="V660" s="41" t="str">
        <f t="shared" si="110"/>
        <v>Lower Brackets</v>
      </c>
      <c r="W660" s="38">
        <f t="shared" si="111"/>
        <v>0</v>
      </c>
    </row>
    <row r="661" spans="1:23" ht="12.75" customHeight="1" x14ac:dyDescent="0.2">
      <c r="A661" s="39">
        <v>65300</v>
      </c>
      <c r="B661" s="40">
        <v>65400</v>
      </c>
      <c r="C661" s="40">
        <f t="shared" si="104"/>
        <v>2138.7890000000002</v>
      </c>
      <c r="D661" s="144">
        <f t="shared" si="105"/>
        <v>65350</v>
      </c>
      <c r="E661" s="144">
        <f t="shared" si="112"/>
        <v>2548.65</v>
      </c>
      <c r="F661" s="149">
        <f t="shared" si="113"/>
        <v>2138.7890000000002</v>
      </c>
      <c r="G661" s="150">
        <f t="shared" si="106"/>
        <v>0</v>
      </c>
      <c r="S661" s="135">
        <f t="shared" si="107"/>
        <v>3.9E-2</v>
      </c>
      <c r="T661" s="135" t="str">
        <f t="shared" si="108"/>
        <v/>
      </c>
      <c r="U661" s="134">
        <f t="shared" si="109"/>
        <v>-409.86099999999999</v>
      </c>
      <c r="V661" s="41" t="str">
        <f t="shared" si="110"/>
        <v>Lower Brackets</v>
      </c>
      <c r="W661" s="38">
        <f t="shared" si="111"/>
        <v>0</v>
      </c>
    </row>
    <row r="662" spans="1:23" ht="12.75" customHeight="1" x14ac:dyDescent="0.2">
      <c r="A662" s="39">
        <v>65400</v>
      </c>
      <c r="B662" s="40">
        <v>65500</v>
      </c>
      <c r="C662" s="40">
        <f t="shared" si="104"/>
        <v>2142.6890000000003</v>
      </c>
      <c r="D662" s="144">
        <f t="shared" si="105"/>
        <v>65450</v>
      </c>
      <c r="E662" s="144">
        <f t="shared" si="112"/>
        <v>2552.5500000000002</v>
      </c>
      <c r="F662" s="149">
        <f t="shared" si="113"/>
        <v>2142.6890000000003</v>
      </c>
      <c r="G662" s="150">
        <f t="shared" si="106"/>
        <v>0</v>
      </c>
      <c r="S662" s="135">
        <f t="shared" si="107"/>
        <v>3.9E-2</v>
      </c>
      <c r="T662" s="135" t="str">
        <f t="shared" si="108"/>
        <v/>
      </c>
      <c r="U662" s="134">
        <f t="shared" si="109"/>
        <v>-409.86099999999999</v>
      </c>
      <c r="V662" s="41" t="str">
        <f t="shared" si="110"/>
        <v>Lower Brackets</v>
      </c>
      <c r="W662" s="38">
        <f t="shared" si="111"/>
        <v>0</v>
      </c>
    </row>
    <row r="663" spans="1:23" ht="12.75" customHeight="1" x14ac:dyDescent="0.2">
      <c r="A663" s="39">
        <v>65500</v>
      </c>
      <c r="B663" s="40">
        <v>65600</v>
      </c>
      <c r="C663" s="40">
        <f t="shared" si="104"/>
        <v>2146.5889999999999</v>
      </c>
      <c r="D663" s="144">
        <f t="shared" si="105"/>
        <v>65550</v>
      </c>
      <c r="E663" s="144">
        <f t="shared" si="112"/>
        <v>2556.4499999999998</v>
      </c>
      <c r="F663" s="149">
        <f t="shared" si="113"/>
        <v>2146.5889999999999</v>
      </c>
      <c r="G663" s="150">
        <f t="shared" si="106"/>
        <v>0</v>
      </c>
      <c r="S663" s="135">
        <f t="shared" si="107"/>
        <v>3.9E-2</v>
      </c>
      <c r="T663" s="135" t="str">
        <f t="shared" si="108"/>
        <v/>
      </c>
      <c r="U663" s="134">
        <f t="shared" si="109"/>
        <v>-409.86099999999999</v>
      </c>
      <c r="V663" s="41" t="str">
        <f t="shared" si="110"/>
        <v>Lower Brackets</v>
      </c>
      <c r="W663" s="38">
        <f t="shared" si="111"/>
        <v>0</v>
      </c>
    </row>
    <row r="664" spans="1:23" ht="12.75" customHeight="1" x14ac:dyDescent="0.2">
      <c r="A664" s="39">
        <v>65600</v>
      </c>
      <c r="B664" s="40">
        <v>65700</v>
      </c>
      <c r="C664" s="40">
        <f t="shared" si="104"/>
        <v>2150.489</v>
      </c>
      <c r="D664" s="144">
        <f t="shared" si="105"/>
        <v>65650</v>
      </c>
      <c r="E664" s="144">
        <f t="shared" si="112"/>
        <v>2560.35</v>
      </c>
      <c r="F664" s="149">
        <f t="shared" si="113"/>
        <v>2150.489</v>
      </c>
      <c r="G664" s="150">
        <f t="shared" si="106"/>
        <v>0</v>
      </c>
      <c r="S664" s="135">
        <f t="shared" si="107"/>
        <v>3.9E-2</v>
      </c>
      <c r="T664" s="135" t="str">
        <f t="shared" si="108"/>
        <v/>
      </c>
      <c r="U664" s="134">
        <f t="shared" si="109"/>
        <v>-409.86099999999999</v>
      </c>
      <c r="V664" s="41" t="str">
        <f t="shared" si="110"/>
        <v>Lower Brackets</v>
      </c>
      <c r="W664" s="38">
        <f t="shared" si="111"/>
        <v>0</v>
      </c>
    </row>
    <row r="665" spans="1:23" ht="12.75" customHeight="1" x14ac:dyDescent="0.2">
      <c r="A665" s="39">
        <v>65700</v>
      </c>
      <c r="B665" s="40">
        <v>65800</v>
      </c>
      <c r="C665" s="40">
        <f t="shared" si="104"/>
        <v>2154.3890000000001</v>
      </c>
      <c r="D665" s="144">
        <f t="shared" si="105"/>
        <v>65750</v>
      </c>
      <c r="E665" s="144">
        <f t="shared" si="112"/>
        <v>2564.25</v>
      </c>
      <c r="F665" s="149">
        <f t="shared" si="113"/>
        <v>2154.3890000000001</v>
      </c>
      <c r="G665" s="150">
        <f t="shared" si="106"/>
        <v>0</v>
      </c>
      <c r="S665" s="135">
        <f t="shared" si="107"/>
        <v>3.9E-2</v>
      </c>
      <c r="T665" s="135" t="str">
        <f t="shared" si="108"/>
        <v/>
      </c>
      <c r="U665" s="134">
        <f t="shared" si="109"/>
        <v>-409.86099999999999</v>
      </c>
      <c r="V665" s="41" t="str">
        <f t="shared" si="110"/>
        <v>Lower Brackets</v>
      </c>
      <c r="W665" s="38">
        <f t="shared" si="111"/>
        <v>0</v>
      </c>
    </row>
    <row r="666" spans="1:23" ht="12.75" customHeight="1" x14ac:dyDescent="0.2">
      <c r="A666" s="39">
        <v>65800</v>
      </c>
      <c r="B666" s="40">
        <v>65900</v>
      </c>
      <c r="C666" s="40">
        <f t="shared" si="104"/>
        <v>2158.2890000000002</v>
      </c>
      <c r="D666" s="144">
        <f t="shared" si="105"/>
        <v>65850</v>
      </c>
      <c r="E666" s="144">
        <f t="shared" si="112"/>
        <v>2568.15</v>
      </c>
      <c r="F666" s="149">
        <f t="shared" si="113"/>
        <v>2158.2890000000002</v>
      </c>
      <c r="G666" s="150">
        <f t="shared" si="106"/>
        <v>0</v>
      </c>
      <c r="S666" s="135">
        <f t="shared" si="107"/>
        <v>3.9E-2</v>
      </c>
      <c r="T666" s="135" t="str">
        <f t="shared" si="108"/>
        <v/>
      </c>
      <c r="U666" s="134">
        <f t="shared" si="109"/>
        <v>-409.86099999999999</v>
      </c>
      <c r="V666" s="41" t="str">
        <f t="shared" si="110"/>
        <v>Lower Brackets</v>
      </c>
      <c r="W666" s="38">
        <f t="shared" si="111"/>
        <v>0</v>
      </c>
    </row>
    <row r="667" spans="1:23" ht="12.75" customHeight="1" x14ac:dyDescent="0.2">
      <c r="A667" s="39">
        <v>65900</v>
      </c>
      <c r="B667" s="40">
        <v>66000</v>
      </c>
      <c r="C667" s="40">
        <f t="shared" si="104"/>
        <v>2162.1890000000003</v>
      </c>
      <c r="D667" s="144">
        <f t="shared" si="105"/>
        <v>65950</v>
      </c>
      <c r="E667" s="144">
        <f t="shared" si="112"/>
        <v>2572.0500000000002</v>
      </c>
      <c r="F667" s="149">
        <f t="shared" si="113"/>
        <v>2162.1890000000003</v>
      </c>
      <c r="G667" s="150">
        <f t="shared" si="106"/>
        <v>0</v>
      </c>
      <c r="S667" s="135">
        <f t="shared" si="107"/>
        <v>3.9E-2</v>
      </c>
      <c r="T667" s="135" t="str">
        <f t="shared" si="108"/>
        <v/>
      </c>
      <c r="U667" s="134">
        <f t="shared" si="109"/>
        <v>-409.86099999999999</v>
      </c>
      <c r="V667" s="41" t="str">
        <f t="shared" si="110"/>
        <v>Lower Brackets</v>
      </c>
      <c r="W667" s="38">
        <f t="shared" si="111"/>
        <v>0</v>
      </c>
    </row>
    <row r="668" spans="1:23" ht="12.75" customHeight="1" x14ac:dyDescent="0.2">
      <c r="A668" s="39">
        <v>66000</v>
      </c>
      <c r="B668" s="40">
        <v>66100</v>
      </c>
      <c r="C668" s="40">
        <f t="shared" si="104"/>
        <v>2166.0889999999999</v>
      </c>
      <c r="D668" s="144">
        <f t="shared" si="105"/>
        <v>66050</v>
      </c>
      <c r="E668" s="144">
        <f t="shared" si="112"/>
        <v>2575.9499999999998</v>
      </c>
      <c r="F668" s="149">
        <f t="shared" si="113"/>
        <v>2166.0889999999999</v>
      </c>
      <c r="G668" s="150">
        <f t="shared" si="106"/>
        <v>0</v>
      </c>
      <c r="S668" s="135">
        <f t="shared" si="107"/>
        <v>3.9E-2</v>
      </c>
      <c r="T668" s="135" t="str">
        <f t="shared" si="108"/>
        <v/>
      </c>
      <c r="U668" s="134">
        <f t="shared" si="109"/>
        <v>-409.86099999999999</v>
      </c>
      <c r="V668" s="41" t="str">
        <f t="shared" si="110"/>
        <v>Lower Brackets</v>
      </c>
      <c r="W668" s="38">
        <f t="shared" si="111"/>
        <v>0</v>
      </c>
    </row>
    <row r="669" spans="1:23" ht="12.75" customHeight="1" x14ac:dyDescent="0.2">
      <c r="A669" s="39">
        <v>66100</v>
      </c>
      <c r="B669" s="40">
        <v>66200</v>
      </c>
      <c r="C669" s="40">
        <f t="shared" si="104"/>
        <v>2169.989</v>
      </c>
      <c r="D669" s="144">
        <f t="shared" si="105"/>
        <v>66150</v>
      </c>
      <c r="E669" s="144">
        <f t="shared" si="112"/>
        <v>2579.85</v>
      </c>
      <c r="F669" s="149">
        <f t="shared" si="113"/>
        <v>2169.989</v>
      </c>
      <c r="G669" s="150">
        <f t="shared" si="106"/>
        <v>0</v>
      </c>
      <c r="S669" s="135">
        <f t="shared" si="107"/>
        <v>3.9E-2</v>
      </c>
      <c r="T669" s="135" t="str">
        <f t="shared" si="108"/>
        <v/>
      </c>
      <c r="U669" s="134">
        <f t="shared" si="109"/>
        <v>-409.86099999999999</v>
      </c>
      <c r="V669" s="41" t="str">
        <f t="shared" si="110"/>
        <v>Lower Brackets</v>
      </c>
      <c r="W669" s="38">
        <f t="shared" si="111"/>
        <v>0</v>
      </c>
    </row>
    <row r="670" spans="1:23" ht="12.75" customHeight="1" x14ac:dyDescent="0.2">
      <c r="A670" s="39">
        <v>66200</v>
      </c>
      <c r="B670" s="40">
        <v>66300</v>
      </c>
      <c r="C670" s="40">
        <f t="shared" si="104"/>
        <v>2173.8890000000001</v>
      </c>
      <c r="D670" s="144">
        <f t="shared" si="105"/>
        <v>66250</v>
      </c>
      <c r="E670" s="144">
        <f t="shared" si="112"/>
        <v>2583.75</v>
      </c>
      <c r="F670" s="149">
        <f t="shared" si="113"/>
        <v>2173.8890000000001</v>
      </c>
      <c r="G670" s="150">
        <f t="shared" si="106"/>
        <v>0</v>
      </c>
      <c r="S670" s="135">
        <f t="shared" si="107"/>
        <v>3.9E-2</v>
      </c>
      <c r="T670" s="135" t="str">
        <f t="shared" si="108"/>
        <v/>
      </c>
      <c r="U670" s="134">
        <f t="shared" si="109"/>
        <v>-409.86099999999999</v>
      </c>
      <c r="V670" s="41" t="str">
        <f t="shared" si="110"/>
        <v>Lower Brackets</v>
      </c>
      <c r="W670" s="38">
        <f t="shared" si="111"/>
        <v>0</v>
      </c>
    </row>
    <row r="671" spans="1:23" ht="12.75" customHeight="1" x14ac:dyDescent="0.2">
      <c r="A671" s="39">
        <v>66300</v>
      </c>
      <c r="B671" s="40">
        <v>66400</v>
      </c>
      <c r="C671" s="40">
        <f t="shared" si="104"/>
        <v>2177.7890000000002</v>
      </c>
      <c r="D671" s="144">
        <f t="shared" si="105"/>
        <v>66350</v>
      </c>
      <c r="E671" s="144">
        <f t="shared" si="112"/>
        <v>2587.65</v>
      </c>
      <c r="F671" s="149">
        <f t="shared" si="113"/>
        <v>2177.7890000000002</v>
      </c>
      <c r="G671" s="150">
        <f t="shared" si="106"/>
        <v>0</v>
      </c>
      <c r="S671" s="135">
        <f t="shared" si="107"/>
        <v>3.9E-2</v>
      </c>
      <c r="T671" s="135" t="str">
        <f t="shared" si="108"/>
        <v/>
      </c>
      <c r="U671" s="134">
        <f t="shared" si="109"/>
        <v>-409.86099999999999</v>
      </c>
      <c r="V671" s="41" t="str">
        <f t="shared" si="110"/>
        <v>Lower Brackets</v>
      </c>
      <c r="W671" s="38">
        <f t="shared" si="111"/>
        <v>0</v>
      </c>
    </row>
    <row r="672" spans="1:23" ht="12.75" customHeight="1" x14ac:dyDescent="0.2">
      <c r="A672" s="39">
        <v>66400</v>
      </c>
      <c r="B672" s="40">
        <v>66500</v>
      </c>
      <c r="C672" s="40">
        <f t="shared" si="104"/>
        <v>2181.6890000000003</v>
      </c>
      <c r="D672" s="144">
        <f t="shared" si="105"/>
        <v>66450</v>
      </c>
      <c r="E672" s="144">
        <f t="shared" si="112"/>
        <v>2591.5500000000002</v>
      </c>
      <c r="F672" s="149">
        <f t="shared" si="113"/>
        <v>2181.6890000000003</v>
      </c>
      <c r="G672" s="150">
        <f t="shared" si="106"/>
        <v>0</v>
      </c>
      <c r="S672" s="135">
        <f t="shared" si="107"/>
        <v>3.9E-2</v>
      </c>
      <c r="T672" s="135" t="str">
        <f t="shared" si="108"/>
        <v/>
      </c>
      <c r="U672" s="134">
        <f t="shared" si="109"/>
        <v>-409.86099999999999</v>
      </c>
      <c r="V672" s="41" t="str">
        <f t="shared" si="110"/>
        <v>Lower Brackets</v>
      </c>
      <c r="W672" s="38">
        <f t="shared" si="111"/>
        <v>0</v>
      </c>
    </row>
    <row r="673" spans="1:23" ht="12.75" customHeight="1" x14ac:dyDescent="0.2">
      <c r="A673" s="39">
        <v>66500</v>
      </c>
      <c r="B673" s="40">
        <v>66600</v>
      </c>
      <c r="C673" s="40">
        <f t="shared" si="104"/>
        <v>2185.5889999999999</v>
      </c>
      <c r="D673" s="144">
        <f t="shared" si="105"/>
        <v>66550</v>
      </c>
      <c r="E673" s="144">
        <f t="shared" si="112"/>
        <v>2595.4499999999998</v>
      </c>
      <c r="F673" s="149">
        <f t="shared" si="113"/>
        <v>2185.5889999999999</v>
      </c>
      <c r="G673" s="150">
        <f t="shared" si="106"/>
        <v>0</v>
      </c>
      <c r="S673" s="135">
        <f t="shared" si="107"/>
        <v>3.9E-2</v>
      </c>
      <c r="T673" s="135" t="str">
        <f t="shared" si="108"/>
        <v/>
      </c>
      <c r="U673" s="134">
        <f t="shared" si="109"/>
        <v>-409.86099999999999</v>
      </c>
      <c r="V673" s="41" t="str">
        <f t="shared" si="110"/>
        <v>Lower Brackets</v>
      </c>
      <c r="W673" s="38">
        <f t="shared" si="111"/>
        <v>0</v>
      </c>
    </row>
    <row r="674" spans="1:23" ht="12.75" customHeight="1" x14ac:dyDescent="0.2">
      <c r="A674" s="39">
        <v>66600</v>
      </c>
      <c r="B674" s="40">
        <v>66700</v>
      </c>
      <c r="C674" s="40">
        <f t="shared" si="104"/>
        <v>2189.489</v>
      </c>
      <c r="D674" s="144">
        <f t="shared" si="105"/>
        <v>66650</v>
      </c>
      <c r="E674" s="144">
        <f t="shared" si="112"/>
        <v>2599.35</v>
      </c>
      <c r="F674" s="149">
        <f t="shared" si="113"/>
        <v>2189.489</v>
      </c>
      <c r="G674" s="150">
        <f t="shared" si="106"/>
        <v>0</v>
      </c>
      <c r="S674" s="135">
        <f t="shared" si="107"/>
        <v>3.9E-2</v>
      </c>
      <c r="T674" s="135" t="str">
        <f t="shared" si="108"/>
        <v/>
      </c>
      <c r="U674" s="134">
        <f t="shared" si="109"/>
        <v>-409.86099999999999</v>
      </c>
      <c r="V674" s="41" t="str">
        <f t="shared" si="110"/>
        <v>Lower Brackets</v>
      </c>
      <c r="W674" s="38">
        <f t="shared" si="111"/>
        <v>0</v>
      </c>
    </row>
    <row r="675" spans="1:23" ht="12.75" customHeight="1" x14ac:dyDescent="0.2">
      <c r="A675" s="39">
        <v>66700</v>
      </c>
      <c r="B675" s="40">
        <v>66800</v>
      </c>
      <c r="C675" s="40">
        <f t="shared" si="104"/>
        <v>2193.3890000000001</v>
      </c>
      <c r="D675" s="144">
        <f t="shared" si="105"/>
        <v>66750</v>
      </c>
      <c r="E675" s="144">
        <f t="shared" si="112"/>
        <v>2603.25</v>
      </c>
      <c r="F675" s="149">
        <f t="shared" si="113"/>
        <v>2193.3890000000001</v>
      </c>
      <c r="G675" s="150">
        <f t="shared" si="106"/>
        <v>0</v>
      </c>
      <c r="S675" s="135">
        <f t="shared" si="107"/>
        <v>3.9E-2</v>
      </c>
      <c r="T675" s="135" t="str">
        <f t="shared" si="108"/>
        <v/>
      </c>
      <c r="U675" s="134">
        <f t="shared" si="109"/>
        <v>-409.86099999999999</v>
      </c>
      <c r="V675" s="41" t="str">
        <f t="shared" si="110"/>
        <v>Lower Brackets</v>
      </c>
      <c r="W675" s="38">
        <f t="shared" si="111"/>
        <v>0</v>
      </c>
    </row>
    <row r="676" spans="1:23" ht="12.75" customHeight="1" x14ac:dyDescent="0.2">
      <c r="A676" s="39">
        <v>66800</v>
      </c>
      <c r="B676" s="40">
        <v>66900</v>
      </c>
      <c r="C676" s="40">
        <f t="shared" si="104"/>
        <v>2197.2890000000002</v>
      </c>
      <c r="D676" s="144">
        <f t="shared" si="105"/>
        <v>66850</v>
      </c>
      <c r="E676" s="144">
        <f t="shared" si="112"/>
        <v>2607.15</v>
      </c>
      <c r="F676" s="149">
        <f t="shared" si="113"/>
        <v>2197.2890000000002</v>
      </c>
      <c r="G676" s="150">
        <f t="shared" si="106"/>
        <v>0</v>
      </c>
      <c r="S676" s="135">
        <f t="shared" si="107"/>
        <v>3.9E-2</v>
      </c>
      <c r="T676" s="135" t="str">
        <f t="shared" si="108"/>
        <v/>
      </c>
      <c r="U676" s="134">
        <f t="shared" si="109"/>
        <v>-409.86099999999999</v>
      </c>
      <c r="V676" s="41" t="str">
        <f t="shared" si="110"/>
        <v>Lower Brackets</v>
      </c>
      <c r="W676" s="38">
        <f t="shared" si="111"/>
        <v>0</v>
      </c>
    </row>
    <row r="677" spans="1:23" ht="12.75" customHeight="1" x14ac:dyDescent="0.2">
      <c r="A677" s="39">
        <v>66900</v>
      </c>
      <c r="B677" s="40">
        <v>67000</v>
      </c>
      <c r="C677" s="40">
        <f t="shared" si="104"/>
        <v>2201.1890000000003</v>
      </c>
      <c r="D677" s="144">
        <f t="shared" si="105"/>
        <v>66950</v>
      </c>
      <c r="E677" s="144">
        <f t="shared" si="112"/>
        <v>2611.0500000000002</v>
      </c>
      <c r="F677" s="149">
        <f t="shared" si="113"/>
        <v>2201.1890000000003</v>
      </c>
      <c r="G677" s="150">
        <f t="shared" si="106"/>
        <v>0</v>
      </c>
      <c r="S677" s="135">
        <f t="shared" si="107"/>
        <v>3.9E-2</v>
      </c>
      <c r="T677" s="135" t="str">
        <f t="shared" si="108"/>
        <v/>
      </c>
      <c r="U677" s="134">
        <f t="shared" si="109"/>
        <v>-409.86099999999999</v>
      </c>
      <c r="V677" s="41" t="str">
        <f t="shared" si="110"/>
        <v>Lower Brackets</v>
      </c>
      <c r="W677" s="38">
        <f t="shared" si="111"/>
        <v>0</v>
      </c>
    </row>
    <row r="678" spans="1:23" ht="12.75" customHeight="1" x14ac:dyDescent="0.2">
      <c r="A678" s="39">
        <v>67000</v>
      </c>
      <c r="B678" s="40">
        <v>67100</v>
      </c>
      <c r="C678" s="40">
        <f t="shared" si="104"/>
        <v>2205.0889999999999</v>
      </c>
      <c r="D678" s="144">
        <f t="shared" si="105"/>
        <v>67050</v>
      </c>
      <c r="E678" s="144">
        <f t="shared" si="112"/>
        <v>2614.9499999999998</v>
      </c>
      <c r="F678" s="149">
        <f t="shared" si="113"/>
        <v>2205.0889999999999</v>
      </c>
      <c r="G678" s="150">
        <f t="shared" si="106"/>
        <v>0</v>
      </c>
      <c r="S678" s="135">
        <f t="shared" si="107"/>
        <v>3.9E-2</v>
      </c>
      <c r="T678" s="135" t="str">
        <f t="shared" si="108"/>
        <v/>
      </c>
      <c r="U678" s="134">
        <f t="shared" si="109"/>
        <v>-409.86099999999999</v>
      </c>
      <c r="V678" s="41" t="str">
        <f t="shared" si="110"/>
        <v>Lower Brackets</v>
      </c>
      <c r="W678" s="38">
        <f t="shared" si="111"/>
        <v>0</v>
      </c>
    </row>
    <row r="679" spans="1:23" ht="12.75" customHeight="1" x14ac:dyDescent="0.2">
      <c r="A679" s="39">
        <v>67100</v>
      </c>
      <c r="B679" s="40">
        <v>67200</v>
      </c>
      <c r="C679" s="40">
        <f t="shared" si="104"/>
        <v>2208.989</v>
      </c>
      <c r="D679" s="144">
        <f t="shared" si="105"/>
        <v>67150</v>
      </c>
      <c r="E679" s="144">
        <f t="shared" si="112"/>
        <v>2618.85</v>
      </c>
      <c r="F679" s="149">
        <f t="shared" si="113"/>
        <v>2208.989</v>
      </c>
      <c r="G679" s="150">
        <f t="shared" si="106"/>
        <v>0</v>
      </c>
      <c r="S679" s="135">
        <f t="shared" si="107"/>
        <v>3.9E-2</v>
      </c>
      <c r="T679" s="135" t="str">
        <f t="shared" si="108"/>
        <v/>
      </c>
      <c r="U679" s="134">
        <f t="shared" si="109"/>
        <v>-409.86099999999999</v>
      </c>
      <c r="V679" s="41" t="str">
        <f t="shared" si="110"/>
        <v>Lower Brackets</v>
      </c>
      <c r="W679" s="38">
        <f t="shared" si="111"/>
        <v>0</v>
      </c>
    </row>
    <row r="680" spans="1:23" ht="12.75" customHeight="1" x14ac:dyDescent="0.2">
      <c r="A680" s="39">
        <v>67200</v>
      </c>
      <c r="B680" s="40">
        <v>67300</v>
      </c>
      <c r="C680" s="40">
        <f t="shared" si="104"/>
        <v>2212.8890000000001</v>
      </c>
      <c r="D680" s="144">
        <f t="shared" si="105"/>
        <v>67250</v>
      </c>
      <c r="E680" s="144">
        <f t="shared" si="112"/>
        <v>2622.75</v>
      </c>
      <c r="F680" s="149">
        <f t="shared" si="113"/>
        <v>2212.8890000000001</v>
      </c>
      <c r="G680" s="150">
        <f t="shared" si="106"/>
        <v>0</v>
      </c>
      <c r="S680" s="135">
        <f t="shared" si="107"/>
        <v>3.9E-2</v>
      </c>
      <c r="T680" s="135" t="str">
        <f t="shared" si="108"/>
        <v/>
      </c>
      <c r="U680" s="134">
        <f t="shared" si="109"/>
        <v>-409.86099999999999</v>
      </c>
      <c r="V680" s="41" t="str">
        <f t="shared" si="110"/>
        <v>Lower Brackets</v>
      </c>
      <c r="W680" s="38">
        <f t="shared" si="111"/>
        <v>0</v>
      </c>
    </row>
    <row r="681" spans="1:23" ht="12.75" customHeight="1" x14ac:dyDescent="0.2">
      <c r="A681" s="39">
        <v>67300</v>
      </c>
      <c r="B681" s="40">
        <v>67400</v>
      </c>
      <c r="C681" s="40">
        <f t="shared" si="104"/>
        <v>2216.7890000000002</v>
      </c>
      <c r="D681" s="144">
        <f t="shared" si="105"/>
        <v>67350</v>
      </c>
      <c r="E681" s="144">
        <f t="shared" si="112"/>
        <v>2626.65</v>
      </c>
      <c r="F681" s="149">
        <f t="shared" si="113"/>
        <v>2216.7890000000002</v>
      </c>
      <c r="G681" s="150">
        <f t="shared" si="106"/>
        <v>0</v>
      </c>
      <c r="S681" s="135">
        <f t="shared" si="107"/>
        <v>3.9E-2</v>
      </c>
      <c r="T681" s="135" t="str">
        <f t="shared" si="108"/>
        <v/>
      </c>
      <c r="U681" s="134">
        <f t="shared" si="109"/>
        <v>-409.86099999999999</v>
      </c>
      <c r="V681" s="41" t="str">
        <f t="shared" si="110"/>
        <v>Lower Brackets</v>
      </c>
      <c r="W681" s="38">
        <f t="shared" si="111"/>
        <v>0</v>
      </c>
    </row>
    <row r="682" spans="1:23" ht="12.75" customHeight="1" x14ac:dyDescent="0.2">
      <c r="A682" s="39">
        <v>67400</v>
      </c>
      <c r="B682" s="40">
        <v>67500</v>
      </c>
      <c r="C682" s="40">
        <f t="shared" si="104"/>
        <v>2220.6890000000003</v>
      </c>
      <c r="D682" s="144">
        <f t="shared" si="105"/>
        <v>67450</v>
      </c>
      <c r="E682" s="144">
        <f t="shared" si="112"/>
        <v>2630.55</v>
      </c>
      <c r="F682" s="149">
        <f t="shared" si="113"/>
        <v>2220.6890000000003</v>
      </c>
      <c r="G682" s="150">
        <f t="shared" si="106"/>
        <v>0</v>
      </c>
      <c r="S682" s="135">
        <f t="shared" si="107"/>
        <v>3.9E-2</v>
      </c>
      <c r="T682" s="135" t="str">
        <f t="shared" si="108"/>
        <v/>
      </c>
      <c r="U682" s="134">
        <f t="shared" si="109"/>
        <v>-409.86099999999999</v>
      </c>
      <c r="V682" s="41" t="str">
        <f t="shared" si="110"/>
        <v>Lower Brackets</v>
      </c>
      <c r="W682" s="38">
        <f t="shared" si="111"/>
        <v>0</v>
      </c>
    </row>
    <row r="683" spans="1:23" ht="12.75" customHeight="1" x14ac:dyDescent="0.2">
      <c r="A683" s="39">
        <v>67500</v>
      </c>
      <c r="B683" s="40">
        <v>67600</v>
      </c>
      <c r="C683" s="40">
        <f t="shared" si="104"/>
        <v>2224.5889999999999</v>
      </c>
      <c r="D683" s="144">
        <f t="shared" si="105"/>
        <v>67550</v>
      </c>
      <c r="E683" s="144">
        <f t="shared" si="112"/>
        <v>2634.45</v>
      </c>
      <c r="F683" s="149">
        <f t="shared" si="113"/>
        <v>2224.5889999999999</v>
      </c>
      <c r="G683" s="150">
        <f t="shared" si="106"/>
        <v>0</v>
      </c>
      <c r="S683" s="135">
        <f t="shared" si="107"/>
        <v>3.9E-2</v>
      </c>
      <c r="T683" s="135" t="str">
        <f t="shared" si="108"/>
        <v/>
      </c>
      <c r="U683" s="134">
        <f t="shared" si="109"/>
        <v>-409.86099999999999</v>
      </c>
      <c r="V683" s="41" t="str">
        <f t="shared" si="110"/>
        <v>Lower Brackets</v>
      </c>
      <c r="W683" s="38">
        <f t="shared" si="111"/>
        <v>0</v>
      </c>
    </row>
    <row r="684" spans="1:23" ht="12.75" customHeight="1" x14ac:dyDescent="0.2">
      <c r="A684" s="39">
        <v>67600</v>
      </c>
      <c r="B684" s="40">
        <v>67700</v>
      </c>
      <c r="C684" s="40">
        <f t="shared" si="104"/>
        <v>2228.489</v>
      </c>
      <c r="D684" s="144">
        <f t="shared" si="105"/>
        <v>67650</v>
      </c>
      <c r="E684" s="144">
        <f t="shared" si="112"/>
        <v>2638.35</v>
      </c>
      <c r="F684" s="149">
        <f t="shared" si="113"/>
        <v>2228.489</v>
      </c>
      <c r="G684" s="150">
        <f t="shared" si="106"/>
        <v>0</v>
      </c>
      <c r="S684" s="135">
        <f t="shared" si="107"/>
        <v>3.9E-2</v>
      </c>
      <c r="T684" s="135" t="str">
        <f t="shared" si="108"/>
        <v/>
      </c>
      <c r="U684" s="134">
        <f t="shared" si="109"/>
        <v>-409.86099999999999</v>
      </c>
      <c r="V684" s="41" t="str">
        <f t="shared" si="110"/>
        <v>Lower Brackets</v>
      </c>
      <c r="W684" s="38">
        <f t="shared" si="111"/>
        <v>0</v>
      </c>
    </row>
    <row r="685" spans="1:23" ht="12.75" customHeight="1" x14ac:dyDescent="0.2">
      <c r="A685" s="39">
        <v>67700</v>
      </c>
      <c r="B685" s="40">
        <v>67800</v>
      </c>
      <c r="C685" s="40">
        <f t="shared" si="104"/>
        <v>2232.3890000000001</v>
      </c>
      <c r="D685" s="144">
        <f t="shared" si="105"/>
        <v>67750</v>
      </c>
      <c r="E685" s="144">
        <f t="shared" si="112"/>
        <v>2642.25</v>
      </c>
      <c r="F685" s="149">
        <f t="shared" si="113"/>
        <v>2232.3890000000001</v>
      </c>
      <c r="G685" s="150">
        <f t="shared" si="106"/>
        <v>0</v>
      </c>
      <c r="S685" s="135">
        <f t="shared" si="107"/>
        <v>3.9E-2</v>
      </c>
      <c r="T685" s="135" t="str">
        <f t="shared" si="108"/>
        <v/>
      </c>
      <c r="U685" s="134">
        <f t="shared" si="109"/>
        <v>-409.86099999999999</v>
      </c>
      <c r="V685" s="41" t="str">
        <f t="shared" si="110"/>
        <v>Lower Brackets</v>
      </c>
      <c r="W685" s="38">
        <f t="shared" si="111"/>
        <v>0</v>
      </c>
    </row>
    <row r="686" spans="1:23" ht="12.75" customHeight="1" x14ac:dyDescent="0.2">
      <c r="A686" s="39">
        <v>67800</v>
      </c>
      <c r="B686" s="40">
        <v>67900</v>
      </c>
      <c r="C686" s="40">
        <f t="shared" si="104"/>
        <v>2236.2890000000002</v>
      </c>
      <c r="D686" s="144">
        <f t="shared" si="105"/>
        <v>67850</v>
      </c>
      <c r="E686" s="144">
        <f t="shared" si="112"/>
        <v>2646.15</v>
      </c>
      <c r="F686" s="149">
        <f t="shared" si="113"/>
        <v>2236.2890000000002</v>
      </c>
      <c r="G686" s="150">
        <f t="shared" si="106"/>
        <v>0</v>
      </c>
      <c r="S686" s="135">
        <f t="shared" si="107"/>
        <v>3.9E-2</v>
      </c>
      <c r="T686" s="135" t="str">
        <f t="shared" si="108"/>
        <v/>
      </c>
      <c r="U686" s="134">
        <f t="shared" si="109"/>
        <v>-409.86099999999999</v>
      </c>
      <c r="V686" s="41" t="str">
        <f t="shared" si="110"/>
        <v>Lower Brackets</v>
      </c>
      <c r="W686" s="38">
        <f t="shared" si="111"/>
        <v>0</v>
      </c>
    </row>
    <row r="687" spans="1:23" ht="12.75" customHeight="1" x14ac:dyDescent="0.2">
      <c r="A687" s="39">
        <v>67900</v>
      </c>
      <c r="B687" s="40">
        <v>68000</v>
      </c>
      <c r="C687" s="40">
        <f t="shared" si="104"/>
        <v>2240.1890000000003</v>
      </c>
      <c r="D687" s="144">
        <f t="shared" si="105"/>
        <v>67950</v>
      </c>
      <c r="E687" s="144">
        <f t="shared" si="112"/>
        <v>2650.05</v>
      </c>
      <c r="F687" s="149">
        <f t="shared" si="113"/>
        <v>2240.1890000000003</v>
      </c>
      <c r="G687" s="150">
        <f t="shared" si="106"/>
        <v>0</v>
      </c>
      <c r="S687" s="135">
        <f t="shared" si="107"/>
        <v>3.9E-2</v>
      </c>
      <c r="T687" s="135" t="str">
        <f t="shared" si="108"/>
        <v/>
      </c>
      <c r="U687" s="134">
        <f t="shared" si="109"/>
        <v>-409.86099999999999</v>
      </c>
      <c r="V687" s="41" t="str">
        <f t="shared" si="110"/>
        <v>Lower Brackets</v>
      </c>
      <c r="W687" s="38">
        <f t="shared" si="111"/>
        <v>0</v>
      </c>
    </row>
    <row r="688" spans="1:23" ht="12.75" customHeight="1" x14ac:dyDescent="0.2">
      <c r="A688" s="39">
        <v>68000</v>
      </c>
      <c r="B688" s="40">
        <v>68100</v>
      </c>
      <c r="C688" s="40">
        <f t="shared" si="104"/>
        <v>2244.0889999999999</v>
      </c>
      <c r="D688" s="144">
        <f t="shared" si="105"/>
        <v>68050</v>
      </c>
      <c r="E688" s="144">
        <f t="shared" si="112"/>
        <v>2653.95</v>
      </c>
      <c r="F688" s="149">
        <f t="shared" si="113"/>
        <v>2244.0889999999999</v>
      </c>
      <c r="G688" s="150">
        <f t="shared" si="106"/>
        <v>0</v>
      </c>
      <c r="S688" s="135">
        <f t="shared" si="107"/>
        <v>3.9E-2</v>
      </c>
      <c r="T688" s="135" t="str">
        <f t="shared" si="108"/>
        <v/>
      </c>
      <c r="U688" s="134">
        <f t="shared" si="109"/>
        <v>-409.86099999999999</v>
      </c>
      <c r="V688" s="41" t="str">
        <f t="shared" si="110"/>
        <v>Lower Brackets</v>
      </c>
      <c r="W688" s="38">
        <f t="shared" si="111"/>
        <v>0</v>
      </c>
    </row>
    <row r="689" spans="1:23" ht="12.75" customHeight="1" x14ac:dyDescent="0.2">
      <c r="A689" s="39">
        <v>68100</v>
      </c>
      <c r="B689" s="40">
        <v>68200</v>
      </c>
      <c r="C689" s="40">
        <f t="shared" si="104"/>
        <v>2247.989</v>
      </c>
      <c r="D689" s="144">
        <f t="shared" si="105"/>
        <v>68150</v>
      </c>
      <c r="E689" s="144">
        <f t="shared" si="112"/>
        <v>2657.85</v>
      </c>
      <c r="F689" s="149">
        <f t="shared" si="113"/>
        <v>2247.989</v>
      </c>
      <c r="G689" s="150">
        <f t="shared" si="106"/>
        <v>0</v>
      </c>
      <c r="S689" s="135">
        <f t="shared" si="107"/>
        <v>3.9E-2</v>
      </c>
      <c r="T689" s="135" t="str">
        <f t="shared" si="108"/>
        <v/>
      </c>
      <c r="U689" s="134">
        <f t="shared" si="109"/>
        <v>-409.86099999999999</v>
      </c>
      <c r="V689" s="41" t="str">
        <f t="shared" si="110"/>
        <v>Lower Brackets</v>
      </c>
      <c r="W689" s="38">
        <f t="shared" si="111"/>
        <v>0</v>
      </c>
    </row>
    <row r="690" spans="1:23" ht="12.75" customHeight="1" x14ac:dyDescent="0.2">
      <c r="A690" s="39">
        <v>68200</v>
      </c>
      <c r="B690" s="40">
        <v>68300</v>
      </c>
      <c r="C690" s="40">
        <f t="shared" si="104"/>
        <v>2251.8890000000001</v>
      </c>
      <c r="D690" s="144">
        <f t="shared" si="105"/>
        <v>68250</v>
      </c>
      <c r="E690" s="144">
        <f t="shared" si="112"/>
        <v>2661.75</v>
      </c>
      <c r="F690" s="149">
        <f t="shared" si="113"/>
        <v>2251.8890000000001</v>
      </c>
      <c r="G690" s="150">
        <f t="shared" si="106"/>
        <v>0</v>
      </c>
      <c r="S690" s="135">
        <f t="shared" si="107"/>
        <v>3.9E-2</v>
      </c>
      <c r="T690" s="135" t="str">
        <f t="shared" si="108"/>
        <v/>
      </c>
      <c r="U690" s="134">
        <f t="shared" si="109"/>
        <v>-409.86099999999999</v>
      </c>
      <c r="V690" s="41" t="str">
        <f t="shared" si="110"/>
        <v>Lower Brackets</v>
      </c>
      <c r="W690" s="38">
        <f t="shared" si="111"/>
        <v>0</v>
      </c>
    </row>
    <row r="691" spans="1:23" ht="12.75" customHeight="1" x14ac:dyDescent="0.2">
      <c r="A691" s="39">
        <v>68300</v>
      </c>
      <c r="B691" s="40">
        <v>68400</v>
      </c>
      <c r="C691" s="40">
        <f t="shared" si="104"/>
        <v>2255.7890000000002</v>
      </c>
      <c r="D691" s="144">
        <f t="shared" si="105"/>
        <v>68350</v>
      </c>
      <c r="E691" s="144">
        <f t="shared" si="112"/>
        <v>2665.65</v>
      </c>
      <c r="F691" s="149">
        <f t="shared" si="113"/>
        <v>2255.7890000000002</v>
      </c>
      <c r="G691" s="150">
        <f t="shared" si="106"/>
        <v>0</v>
      </c>
      <c r="S691" s="135">
        <f t="shared" si="107"/>
        <v>3.9E-2</v>
      </c>
      <c r="T691" s="135" t="str">
        <f t="shared" si="108"/>
        <v/>
      </c>
      <c r="U691" s="134">
        <f t="shared" si="109"/>
        <v>-409.86099999999999</v>
      </c>
      <c r="V691" s="41" t="str">
        <f t="shared" si="110"/>
        <v>Lower Brackets</v>
      </c>
      <c r="W691" s="38">
        <f t="shared" si="111"/>
        <v>0</v>
      </c>
    </row>
    <row r="692" spans="1:23" ht="12.75" customHeight="1" x14ac:dyDescent="0.2">
      <c r="A692" s="39">
        <v>68400</v>
      </c>
      <c r="B692" s="40">
        <v>68500</v>
      </c>
      <c r="C692" s="40">
        <f t="shared" si="104"/>
        <v>2259.6890000000003</v>
      </c>
      <c r="D692" s="144">
        <f t="shared" si="105"/>
        <v>68450</v>
      </c>
      <c r="E692" s="144">
        <f t="shared" si="112"/>
        <v>2669.55</v>
      </c>
      <c r="F692" s="149">
        <f t="shared" si="113"/>
        <v>2259.6890000000003</v>
      </c>
      <c r="G692" s="150">
        <f t="shared" si="106"/>
        <v>0</v>
      </c>
      <c r="S692" s="135">
        <f t="shared" si="107"/>
        <v>3.9E-2</v>
      </c>
      <c r="T692" s="135" t="str">
        <f t="shared" si="108"/>
        <v/>
      </c>
      <c r="U692" s="134">
        <f t="shared" si="109"/>
        <v>-409.86099999999999</v>
      </c>
      <c r="V692" s="41" t="str">
        <f t="shared" si="110"/>
        <v>Lower Brackets</v>
      </c>
      <c r="W692" s="38">
        <f t="shared" si="111"/>
        <v>0</v>
      </c>
    </row>
    <row r="693" spans="1:23" ht="12.75" customHeight="1" x14ac:dyDescent="0.2">
      <c r="A693" s="39">
        <v>68500</v>
      </c>
      <c r="B693" s="40">
        <v>68600</v>
      </c>
      <c r="C693" s="40">
        <f t="shared" si="104"/>
        <v>2263.5889999999999</v>
      </c>
      <c r="D693" s="144">
        <f t="shared" si="105"/>
        <v>68550</v>
      </c>
      <c r="E693" s="144">
        <f t="shared" si="112"/>
        <v>2673.45</v>
      </c>
      <c r="F693" s="149">
        <f t="shared" si="113"/>
        <v>2263.5889999999999</v>
      </c>
      <c r="G693" s="150">
        <f t="shared" si="106"/>
        <v>0</v>
      </c>
      <c r="S693" s="135">
        <f t="shared" si="107"/>
        <v>3.9E-2</v>
      </c>
      <c r="T693" s="135" t="str">
        <f t="shared" si="108"/>
        <v/>
      </c>
      <c r="U693" s="134">
        <f t="shared" si="109"/>
        <v>-409.86099999999999</v>
      </c>
      <c r="V693" s="41" t="str">
        <f t="shared" si="110"/>
        <v>Lower Brackets</v>
      </c>
      <c r="W693" s="38">
        <f t="shared" si="111"/>
        <v>0</v>
      </c>
    </row>
    <row r="694" spans="1:23" ht="12.75" customHeight="1" x14ac:dyDescent="0.2">
      <c r="A694" s="39">
        <v>68600</v>
      </c>
      <c r="B694" s="40">
        <v>68700</v>
      </c>
      <c r="C694" s="40">
        <f t="shared" si="104"/>
        <v>2267.489</v>
      </c>
      <c r="D694" s="144">
        <f t="shared" si="105"/>
        <v>68650</v>
      </c>
      <c r="E694" s="144">
        <f t="shared" si="112"/>
        <v>2677.35</v>
      </c>
      <c r="F694" s="149">
        <f t="shared" si="113"/>
        <v>2267.489</v>
      </c>
      <c r="G694" s="150">
        <f t="shared" si="106"/>
        <v>0</v>
      </c>
      <c r="S694" s="135">
        <f t="shared" si="107"/>
        <v>3.9E-2</v>
      </c>
      <c r="T694" s="135" t="str">
        <f t="shared" si="108"/>
        <v/>
      </c>
      <c r="U694" s="134">
        <f t="shared" si="109"/>
        <v>-409.86099999999999</v>
      </c>
      <c r="V694" s="41" t="str">
        <f t="shared" si="110"/>
        <v>Lower Brackets</v>
      </c>
      <c r="W694" s="38">
        <f t="shared" si="111"/>
        <v>0</v>
      </c>
    </row>
    <row r="695" spans="1:23" ht="12.75" customHeight="1" x14ac:dyDescent="0.2">
      <c r="A695" s="39">
        <v>68700</v>
      </c>
      <c r="B695" s="40">
        <v>68800</v>
      </c>
      <c r="C695" s="40">
        <f t="shared" si="104"/>
        <v>2271.3890000000001</v>
      </c>
      <c r="D695" s="144">
        <f t="shared" si="105"/>
        <v>68750</v>
      </c>
      <c r="E695" s="144">
        <f t="shared" si="112"/>
        <v>2681.25</v>
      </c>
      <c r="F695" s="149">
        <f t="shared" si="113"/>
        <v>2271.3890000000001</v>
      </c>
      <c r="G695" s="150">
        <f t="shared" si="106"/>
        <v>0</v>
      </c>
      <c r="S695" s="135">
        <f t="shared" si="107"/>
        <v>3.9E-2</v>
      </c>
      <c r="T695" s="135" t="str">
        <f t="shared" si="108"/>
        <v/>
      </c>
      <c r="U695" s="134">
        <f t="shared" si="109"/>
        <v>-409.86099999999999</v>
      </c>
      <c r="V695" s="41" t="str">
        <f t="shared" si="110"/>
        <v>Lower Brackets</v>
      </c>
      <c r="W695" s="38">
        <f t="shared" si="111"/>
        <v>0</v>
      </c>
    </row>
    <row r="696" spans="1:23" ht="12.75" customHeight="1" x14ac:dyDescent="0.2">
      <c r="A696" s="39">
        <v>68800</v>
      </c>
      <c r="B696" s="40">
        <v>68900</v>
      </c>
      <c r="C696" s="40">
        <f t="shared" si="104"/>
        <v>2275.2890000000002</v>
      </c>
      <c r="D696" s="144">
        <f t="shared" si="105"/>
        <v>68850</v>
      </c>
      <c r="E696" s="144">
        <f t="shared" si="112"/>
        <v>2685.15</v>
      </c>
      <c r="F696" s="149">
        <f t="shared" si="113"/>
        <v>2275.2890000000002</v>
      </c>
      <c r="G696" s="150">
        <f t="shared" si="106"/>
        <v>0</v>
      </c>
      <c r="S696" s="135">
        <f t="shared" si="107"/>
        <v>3.9E-2</v>
      </c>
      <c r="T696" s="135" t="str">
        <f t="shared" si="108"/>
        <v/>
      </c>
      <c r="U696" s="134">
        <f t="shared" si="109"/>
        <v>-409.86099999999999</v>
      </c>
      <c r="V696" s="41" t="str">
        <f t="shared" si="110"/>
        <v>Lower Brackets</v>
      </c>
      <c r="W696" s="38">
        <f t="shared" si="111"/>
        <v>0</v>
      </c>
    </row>
    <row r="697" spans="1:23" ht="12.75" customHeight="1" x14ac:dyDescent="0.2">
      <c r="A697" s="39">
        <v>68900</v>
      </c>
      <c r="B697" s="40">
        <v>69000</v>
      </c>
      <c r="C697" s="40">
        <f t="shared" si="104"/>
        <v>2279.1890000000003</v>
      </c>
      <c r="D697" s="144">
        <f t="shared" si="105"/>
        <v>68950</v>
      </c>
      <c r="E697" s="144">
        <f t="shared" si="112"/>
        <v>2689.05</v>
      </c>
      <c r="F697" s="149">
        <f t="shared" si="113"/>
        <v>2279.1890000000003</v>
      </c>
      <c r="G697" s="150">
        <f t="shared" si="106"/>
        <v>0</v>
      </c>
      <c r="S697" s="135">
        <f t="shared" si="107"/>
        <v>3.9E-2</v>
      </c>
      <c r="T697" s="135" t="str">
        <f t="shared" si="108"/>
        <v/>
      </c>
      <c r="U697" s="134">
        <f t="shared" si="109"/>
        <v>-409.86099999999999</v>
      </c>
      <c r="V697" s="41" t="str">
        <f t="shared" si="110"/>
        <v>Lower Brackets</v>
      </c>
      <c r="W697" s="38">
        <f t="shared" si="111"/>
        <v>0</v>
      </c>
    </row>
    <row r="698" spans="1:23" ht="12.75" customHeight="1" x14ac:dyDescent="0.2">
      <c r="A698" s="39">
        <v>69000</v>
      </c>
      <c r="B698" s="40">
        <v>69100</v>
      </c>
      <c r="C698" s="40">
        <f t="shared" si="104"/>
        <v>2283.0889999999999</v>
      </c>
      <c r="D698" s="144">
        <f t="shared" si="105"/>
        <v>69050</v>
      </c>
      <c r="E698" s="144">
        <f t="shared" si="112"/>
        <v>2692.95</v>
      </c>
      <c r="F698" s="149">
        <f t="shared" si="113"/>
        <v>2283.0889999999999</v>
      </c>
      <c r="G698" s="150">
        <f t="shared" si="106"/>
        <v>0</v>
      </c>
      <c r="S698" s="135">
        <f t="shared" si="107"/>
        <v>3.9E-2</v>
      </c>
      <c r="T698" s="135" t="str">
        <f t="shared" si="108"/>
        <v/>
      </c>
      <c r="U698" s="134">
        <f t="shared" si="109"/>
        <v>-409.86099999999999</v>
      </c>
      <c r="V698" s="41" t="str">
        <f t="shared" si="110"/>
        <v>Lower Brackets</v>
      </c>
      <c r="W698" s="38">
        <f t="shared" si="111"/>
        <v>0</v>
      </c>
    </row>
    <row r="699" spans="1:23" ht="12.75" customHeight="1" x14ac:dyDescent="0.2">
      <c r="A699" s="39">
        <v>69100</v>
      </c>
      <c r="B699" s="40">
        <v>69200</v>
      </c>
      <c r="C699" s="40">
        <f t="shared" si="104"/>
        <v>2286.989</v>
      </c>
      <c r="D699" s="144">
        <f t="shared" si="105"/>
        <v>69150</v>
      </c>
      <c r="E699" s="144">
        <f t="shared" si="112"/>
        <v>2696.85</v>
      </c>
      <c r="F699" s="149">
        <f t="shared" si="113"/>
        <v>2286.989</v>
      </c>
      <c r="G699" s="150">
        <f t="shared" si="106"/>
        <v>0</v>
      </c>
      <c r="S699" s="135">
        <f t="shared" si="107"/>
        <v>3.9E-2</v>
      </c>
      <c r="T699" s="135" t="str">
        <f t="shared" si="108"/>
        <v/>
      </c>
      <c r="U699" s="134">
        <f t="shared" si="109"/>
        <v>-409.86099999999999</v>
      </c>
      <c r="V699" s="41" t="str">
        <f t="shared" si="110"/>
        <v>Lower Brackets</v>
      </c>
      <c r="W699" s="38">
        <f t="shared" si="111"/>
        <v>0</v>
      </c>
    </row>
    <row r="700" spans="1:23" ht="12.75" customHeight="1" x14ac:dyDescent="0.2">
      <c r="A700" s="39">
        <v>69200</v>
      </c>
      <c r="B700" s="40">
        <v>69300</v>
      </c>
      <c r="C700" s="40">
        <f t="shared" si="104"/>
        <v>2290.8890000000001</v>
      </c>
      <c r="D700" s="144">
        <f t="shared" si="105"/>
        <v>69250</v>
      </c>
      <c r="E700" s="144">
        <f t="shared" si="112"/>
        <v>2700.75</v>
      </c>
      <c r="F700" s="149">
        <f t="shared" si="113"/>
        <v>2290.8890000000001</v>
      </c>
      <c r="G700" s="150">
        <f t="shared" si="106"/>
        <v>0</v>
      </c>
      <c r="S700" s="135">
        <f t="shared" si="107"/>
        <v>3.9E-2</v>
      </c>
      <c r="T700" s="135" t="str">
        <f t="shared" si="108"/>
        <v/>
      </c>
      <c r="U700" s="134">
        <f t="shared" si="109"/>
        <v>-409.86099999999999</v>
      </c>
      <c r="V700" s="41" t="str">
        <f t="shared" si="110"/>
        <v>Lower Brackets</v>
      </c>
      <c r="W700" s="38">
        <f t="shared" si="111"/>
        <v>0</v>
      </c>
    </row>
    <row r="701" spans="1:23" ht="12.75" customHeight="1" x14ac:dyDescent="0.2">
      <c r="A701" s="39">
        <v>69300</v>
      </c>
      <c r="B701" s="40">
        <v>69400</v>
      </c>
      <c r="C701" s="40">
        <f t="shared" si="104"/>
        <v>2294.7890000000002</v>
      </c>
      <c r="D701" s="144">
        <f t="shared" si="105"/>
        <v>69350</v>
      </c>
      <c r="E701" s="144">
        <f t="shared" si="112"/>
        <v>2704.65</v>
      </c>
      <c r="F701" s="149">
        <f t="shared" si="113"/>
        <v>2294.7890000000002</v>
      </c>
      <c r="G701" s="150">
        <f t="shared" si="106"/>
        <v>0</v>
      </c>
      <c r="S701" s="135">
        <f t="shared" si="107"/>
        <v>3.9E-2</v>
      </c>
      <c r="T701" s="135" t="str">
        <f t="shared" si="108"/>
        <v/>
      </c>
      <c r="U701" s="134">
        <f t="shared" si="109"/>
        <v>-409.86099999999999</v>
      </c>
      <c r="V701" s="41" t="str">
        <f t="shared" si="110"/>
        <v>Lower Brackets</v>
      </c>
      <c r="W701" s="38">
        <f t="shared" si="111"/>
        <v>0</v>
      </c>
    </row>
    <row r="702" spans="1:23" ht="12.75" customHeight="1" x14ac:dyDescent="0.2">
      <c r="A702" s="39">
        <v>69400</v>
      </c>
      <c r="B702" s="40">
        <v>69500</v>
      </c>
      <c r="C702" s="40">
        <f t="shared" si="104"/>
        <v>2298.6890000000003</v>
      </c>
      <c r="D702" s="144">
        <f t="shared" si="105"/>
        <v>69450</v>
      </c>
      <c r="E702" s="144">
        <f t="shared" si="112"/>
        <v>2708.55</v>
      </c>
      <c r="F702" s="149">
        <f t="shared" si="113"/>
        <v>2298.6890000000003</v>
      </c>
      <c r="G702" s="150">
        <f t="shared" si="106"/>
        <v>0</v>
      </c>
      <c r="S702" s="135">
        <f t="shared" si="107"/>
        <v>3.9E-2</v>
      </c>
      <c r="T702" s="135" t="str">
        <f t="shared" si="108"/>
        <v/>
      </c>
      <c r="U702" s="134">
        <f t="shared" si="109"/>
        <v>-409.86099999999999</v>
      </c>
      <c r="V702" s="41" t="str">
        <f t="shared" si="110"/>
        <v>Lower Brackets</v>
      </c>
      <c r="W702" s="38">
        <f t="shared" si="111"/>
        <v>0</v>
      </c>
    </row>
    <row r="703" spans="1:23" ht="12.75" customHeight="1" x14ac:dyDescent="0.2">
      <c r="A703" s="39">
        <v>69500</v>
      </c>
      <c r="B703" s="40">
        <v>69600</v>
      </c>
      <c r="C703" s="40">
        <f t="shared" si="104"/>
        <v>2302.5889999999999</v>
      </c>
      <c r="D703" s="144">
        <f t="shared" si="105"/>
        <v>69550</v>
      </c>
      <c r="E703" s="144">
        <f t="shared" si="112"/>
        <v>2712.45</v>
      </c>
      <c r="F703" s="149">
        <f t="shared" si="113"/>
        <v>2302.5889999999999</v>
      </c>
      <c r="G703" s="150">
        <f t="shared" si="106"/>
        <v>0</v>
      </c>
      <c r="S703" s="135">
        <f t="shared" si="107"/>
        <v>3.9E-2</v>
      </c>
      <c r="T703" s="135" t="str">
        <f t="shared" si="108"/>
        <v/>
      </c>
      <c r="U703" s="134">
        <f t="shared" si="109"/>
        <v>-409.86099999999999</v>
      </c>
      <c r="V703" s="41" t="str">
        <f t="shared" si="110"/>
        <v>Lower Brackets</v>
      </c>
      <c r="W703" s="38">
        <f t="shared" si="111"/>
        <v>0</v>
      </c>
    </row>
    <row r="704" spans="1:23" ht="12.75" customHeight="1" x14ac:dyDescent="0.2">
      <c r="A704" s="39">
        <v>69600</v>
      </c>
      <c r="B704" s="40">
        <v>69700</v>
      </c>
      <c r="C704" s="40">
        <f t="shared" si="104"/>
        <v>2306.489</v>
      </c>
      <c r="D704" s="144">
        <f t="shared" si="105"/>
        <v>69650</v>
      </c>
      <c r="E704" s="144">
        <f t="shared" si="112"/>
        <v>2716.35</v>
      </c>
      <c r="F704" s="149">
        <f t="shared" si="113"/>
        <v>2306.489</v>
      </c>
      <c r="G704" s="150">
        <f t="shared" si="106"/>
        <v>0</v>
      </c>
      <c r="S704" s="135">
        <f t="shared" si="107"/>
        <v>3.9E-2</v>
      </c>
      <c r="T704" s="135" t="str">
        <f t="shared" si="108"/>
        <v/>
      </c>
      <c r="U704" s="134">
        <f t="shared" si="109"/>
        <v>-409.86099999999999</v>
      </c>
      <c r="V704" s="41" t="str">
        <f t="shared" si="110"/>
        <v>Lower Brackets</v>
      </c>
      <c r="W704" s="38">
        <f t="shared" si="111"/>
        <v>0</v>
      </c>
    </row>
    <row r="705" spans="1:23" ht="12.75" customHeight="1" x14ac:dyDescent="0.2">
      <c r="A705" s="39">
        <v>69700</v>
      </c>
      <c r="B705" s="40">
        <v>69800</v>
      </c>
      <c r="C705" s="40">
        <f t="shared" si="104"/>
        <v>2310.3890000000001</v>
      </c>
      <c r="D705" s="144">
        <f t="shared" si="105"/>
        <v>69750</v>
      </c>
      <c r="E705" s="144">
        <f t="shared" si="112"/>
        <v>2720.25</v>
      </c>
      <c r="F705" s="149">
        <f t="shared" si="113"/>
        <v>2310.3890000000001</v>
      </c>
      <c r="G705" s="150">
        <f t="shared" si="106"/>
        <v>0</v>
      </c>
      <c r="S705" s="135">
        <f t="shared" si="107"/>
        <v>3.9E-2</v>
      </c>
      <c r="T705" s="135" t="str">
        <f t="shared" si="108"/>
        <v/>
      </c>
      <c r="U705" s="134">
        <f t="shared" si="109"/>
        <v>-409.86099999999999</v>
      </c>
      <c r="V705" s="41" t="str">
        <f t="shared" si="110"/>
        <v>Lower Brackets</v>
      </c>
      <c r="W705" s="38">
        <f t="shared" si="111"/>
        <v>0</v>
      </c>
    </row>
    <row r="706" spans="1:23" ht="12.75" customHeight="1" x14ac:dyDescent="0.2">
      <c r="A706" s="39">
        <v>69800</v>
      </c>
      <c r="B706" s="40">
        <v>69900</v>
      </c>
      <c r="C706" s="40">
        <f t="shared" si="104"/>
        <v>2314.2890000000002</v>
      </c>
      <c r="D706" s="144">
        <f t="shared" si="105"/>
        <v>69850</v>
      </c>
      <c r="E706" s="144">
        <f t="shared" si="112"/>
        <v>2724.15</v>
      </c>
      <c r="F706" s="149">
        <f t="shared" si="113"/>
        <v>2314.2890000000002</v>
      </c>
      <c r="G706" s="150">
        <f t="shared" si="106"/>
        <v>0</v>
      </c>
      <c r="S706" s="135">
        <f t="shared" si="107"/>
        <v>3.9E-2</v>
      </c>
      <c r="T706" s="135" t="str">
        <f t="shared" si="108"/>
        <v/>
      </c>
      <c r="U706" s="134">
        <f t="shared" si="109"/>
        <v>-409.86099999999999</v>
      </c>
      <c r="V706" s="41" t="str">
        <f t="shared" si="110"/>
        <v>Lower Brackets</v>
      </c>
      <c r="W706" s="38">
        <f t="shared" si="111"/>
        <v>0</v>
      </c>
    </row>
    <row r="707" spans="1:23" ht="12.75" customHeight="1" x14ac:dyDescent="0.2">
      <c r="A707" s="39">
        <v>69900</v>
      </c>
      <c r="B707" s="40">
        <v>70000</v>
      </c>
      <c r="C707" s="40">
        <f t="shared" si="104"/>
        <v>2318.1890000000003</v>
      </c>
      <c r="D707" s="144">
        <f t="shared" si="105"/>
        <v>69950</v>
      </c>
      <c r="E707" s="144">
        <f t="shared" si="112"/>
        <v>2728.05</v>
      </c>
      <c r="F707" s="149">
        <f t="shared" si="113"/>
        <v>2318.1890000000003</v>
      </c>
      <c r="G707" s="150">
        <f t="shared" si="106"/>
        <v>0</v>
      </c>
      <c r="S707" s="135">
        <f t="shared" si="107"/>
        <v>3.9E-2</v>
      </c>
      <c r="T707" s="135" t="str">
        <f t="shared" si="108"/>
        <v/>
      </c>
      <c r="U707" s="134">
        <f t="shared" si="109"/>
        <v>-409.86099999999999</v>
      </c>
      <c r="V707" s="41" t="str">
        <f t="shared" si="110"/>
        <v>Lower Brackets</v>
      </c>
      <c r="W707" s="38">
        <f t="shared" si="111"/>
        <v>0</v>
      </c>
    </row>
    <row r="708" spans="1:23" ht="12.75" customHeight="1" x14ac:dyDescent="0.2">
      <c r="A708" s="39">
        <v>70000</v>
      </c>
      <c r="B708" s="40">
        <v>70100</v>
      </c>
      <c r="C708" s="40">
        <f t="shared" si="104"/>
        <v>2322.0889999999999</v>
      </c>
      <c r="D708" s="144">
        <f t="shared" si="105"/>
        <v>70050</v>
      </c>
      <c r="E708" s="144">
        <f t="shared" si="112"/>
        <v>2731.95</v>
      </c>
      <c r="F708" s="149">
        <f t="shared" si="113"/>
        <v>2322.0889999999999</v>
      </c>
      <c r="G708" s="150">
        <f t="shared" si="106"/>
        <v>0</v>
      </c>
      <c r="S708" s="135">
        <f t="shared" si="107"/>
        <v>3.9E-2</v>
      </c>
      <c r="T708" s="135" t="str">
        <f t="shared" si="108"/>
        <v/>
      </c>
      <c r="U708" s="134">
        <f t="shared" si="109"/>
        <v>-409.86099999999999</v>
      </c>
      <c r="V708" s="41" t="str">
        <f t="shared" si="110"/>
        <v>Lower Brackets</v>
      </c>
      <c r="W708" s="38">
        <f t="shared" si="111"/>
        <v>0</v>
      </c>
    </row>
    <row r="709" spans="1:23" ht="12.75" customHeight="1" x14ac:dyDescent="0.2">
      <c r="A709" s="39">
        <v>70100</v>
      </c>
      <c r="B709" s="40">
        <v>70200</v>
      </c>
      <c r="C709" s="40">
        <f t="shared" si="104"/>
        <v>2325.989</v>
      </c>
      <c r="D709" s="144">
        <f t="shared" si="105"/>
        <v>70150</v>
      </c>
      <c r="E709" s="144">
        <f t="shared" si="112"/>
        <v>2735.85</v>
      </c>
      <c r="F709" s="149">
        <f t="shared" si="113"/>
        <v>2325.989</v>
      </c>
      <c r="G709" s="150">
        <f t="shared" si="106"/>
        <v>0</v>
      </c>
      <c r="S709" s="135">
        <f t="shared" si="107"/>
        <v>3.9E-2</v>
      </c>
      <c r="T709" s="135" t="str">
        <f t="shared" si="108"/>
        <v/>
      </c>
      <c r="U709" s="134">
        <f t="shared" si="109"/>
        <v>-409.86099999999999</v>
      </c>
      <c r="V709" s="41" t="str">
        <f t="shared" si="110"/>
        <v>Lower Brackets</v>
      </c>
      <c r="W709" s="38">
        <f t="shared" si="111"/>
        <v>0</v>
      </c>
    </row>
    <row r="710" spans="1:23" ht="12.75" customHeight="1" x14ac:dyDescent="0.2">
      <c r="A710" s="39">
        <v>70200</v>
      </c>
      <c r="B710" s="40">
        <v>70300</v>
      </c>
      <c r="C710" s="40">
        <f t="shared" si="104"/>
        <v>2329.8890000000001</v>
      </c>
      <c r="D710" s="144">
        <f t="shared" si="105"/>
        <v>70250</v>
      </c>
      <c r="E710" s="144">
        <f t="shared" si="112"/>
        <v>2739.75</v>
      </c>
      <c r="F710" s="149">
        <f t="shared" si="113"/>
        <v>2329.8890000000001</v>
      </c>
      <c r="G710" s="150">
        <f t="shared" si="106"/>
        <v>0</v>
      </c>
      <c r="S710" s="135">
        <f t="shared" si="107"/>
        <v>3.9E-2</v>
      </c>
      <c r="T710" s="135" t="str">
        <f t="shared" si="108"/>
        <v/>
      </c>
      <c r="U710" s="134">
        <f t="shared" si="109"/>
        <v>-409.86099999999999</v>
      </c>
      <c r="V710" s="41" t="str">
        <f t="shared" si="110"/>
        <v>Lower Brackets</v>
      </c>
      <c r="W710" s="38">
        <f t="shared" si="111"/>
        <v>0</v>
      </c>
    </row>
    <row r="711" spans="1:23" ht="12.75" customHeight="1" x14ac:dyDescent="0.2">
      <c r="A711" s="39">
        <v>70300</v>
      </c>
      <c r="B711" s="40">
        <v>70400</v>
      </c>
      <c r="C711" s="40">
        <f t="shared" si="104"/>
        <v>2333.7890000000002</v>
      </c>
      <c r="D711" s="144">
        <f t="shared" si="105"/>
        <v>70350</v>
      </c>
      <c r="E711" s="144">
        <f t="shared" si="112"/>
        <v>2743.65</v>
      </c>
      <c r="F711" s="149">
        <f t="shared" si="113"/>
        <v>2333.7890000000002</v>
      </c>
      <c r="G711" s="150">
        <f t="shared" si="106"/>
        <v>0</v>
      </c>
      <c r="S711" s="135">
        <f t="shared" si="107"/>
        <v>3.9E-2</v>
      </c>
      <c r="T711" s="135" t="str">
        <f t="shared" si="108"/>
        <v/>
      </c>
      <c r="U711" s="134">
        <f t="shared" si="109"/>
        <v>-409.86099999999999</v>
      </c>
      <c r="V711" s="41" t="str">
        <f t="shared" si="110"/>
        <v>Lower Brackets</v>
      </c>
      <c r="W711" s="38">
        <f t="shared" si="111"/>
        <v>0</v>
      </c>
    </row>
    <row r="712" spans="1:23" ht="12.75" customHeight="1" x14ac:dyDescent="0.2">
      <c r="A712" s="39">
        <v>70400</v>
      </c>
      <c r="B712" s="40">
        <v>70500</v>
      </c>
      <c r="C712" s="40">
        <f t="shared" ref="C712:C775" si="114">IF(A712&lt;=$J$8,((($A$8:$A$1008+$B$8:$B$1008)/2)*ApplicableTaxRate)+Differential-BracketAdjustment,((($A$8:$A$1008+$B$8:$B$1008)/2)*ApplicableTaxRate)+HighDifferential-BracketAdjustment)</f>
        <v>2337.6890000000003</v>
      </c>
      <c r="D712" s="144">
        <f t="shared" ref="D712:D775" si="115">(A712+B712)/2</f>
        <v>70450</v>
      </c>
      <c r="E712" s="144">
        <f t="shared" si="112"/>
        <v>2747.55</v>
      </c>
      <c r="F712" s="149">
        <f t="shared" si="113"/>
        <v>2337.6890000000003</v>
      </c>
      <c r="G712" s="150">
        <f t="shared" ref="G712:G775" si="116">C712-F712</f>
        <v>0</v>
      </c>
      <c r="S712" s="135">
        <f t="shared" ref="S712:S775" si="117">IF(AND(A712&gt;=$I$4,A712&lt;=$J$4),$K$4,IF(AND(A712&gt;=$I$5,A712&lt;=$J$5),$K$5,IF(AND(A712&gt;=$I$6,A712&lt;=$J$6),$K$6,IF(AND(A712&gt;=$I$7,A712&lt;=$J$7),$K$7,IF(AND(A712&gt;=$I$8,A712&lt;=$J$8),$K$8,IF(A712&gt;$J$8,$K$8))))))</f>
        <v>3.9E-2</v>
      </c>
      <c r="T712" s="135" t="str">
        <f t="shared" ref="T712:T775" si="118">IF(A712&gt;$J$8,$K$17,"")</f>
        <v/>
      </c>
      <c r="U712" s="134">
        <f t="shared" ref="U712:U775" si="119">IF(AND(A712&gt;=$I$4,A712&lt;=$J$4),$Q$4,IF(AND(A712&gt;=$I$5,A712&lt;=$J$5),$Q$5,IF(AND(A712&gt;=$I$6,A712&lt;=$J$6),$Q$6,IF(AND(A712&gt;=$I$7,A712&lt;=$J$7),$Q$7,IF(AND(A712&gt;=$I$8,A712&lt;=$J$8),$Q$8,IF(A712&gt;$J$8,$Q$8))))))</f>
        <v>-409.86099999999999</v>
      </c>
      <c r="V712" s="41" t="str">
        <f t="shared" ref="V712:V775" si="120">IF(A712&gt;$J$8,$Q$16,"Lower Brackets")</f>
        <v>Lower Brackets</v>
      </c>
      <c r="W712" s="38">
        <f t="shared" ref="W712:W775" si="121">IFERROR(VLOOKUP(A712,$X$8:$Z$53,3,FALSE),0)</f>
        <v>0</v>
      </c>
    </row>
    <row r="713" spans="1:23" ht="12.75" customHeight="1" x14ac:dyDescent="0.2">
      <c r="A713" s="39">
        <v>70500</v>
      </c>
      <c r="B713" s="40">
        <v>70600</v>
      </c>
      <c r="C713" s="40">
        <f t="shared" si="114"/>
        <v>2341.5889999999999</v>
      </c>
      <c r="D713" s="144">
        <f t="shared" si="115"/>
        <v>70550</v>
      </c>
      <c r="E713" s="144">
        <f t="shared" ref="E713:E776" si="122">D713*S713</f>
        <v>2751.45</v>
      </c>
      <c r="F713" s="149">
        <f t="shared" ref="F713:F776" si="123">E713+U713</f>
        <v>2341.5889999999999</v>
      </c>
      <c r="G713" s="150">
        <f t="shared" si="116"/>
        <v>0</v>
      </c>
      <c r="S713" s="135">
        <f t="shared" si="117"/>
        <v>3.9E-2</v>
      </c>
      <c r="T713" s="135" t="str">
        <f t="shared" si="118"/>
        <v/>
      </c>
      <c r="U713" s="134">
        <f t="shared" si="119"/>
        <v>-409.86099999999999</v>
      </c>
      <c r="V713" s="41" t="str">
        <f t="shared" si="120"/>
        <v>Lower Brackets</v>
      </c>
      <c r="W713" s="38">
        <f t="shared" si="121"/>
        <v>0</v>
      </c>
    </row>
    <row r="714" spans="1:23" ht="12.75" customHeight="1" x14ac:dyDescent="0.2">
      <c r="A714" s="39">
        <v>70600</v>
      </c>
      <c r="B714" s="40">
        <v>70700</v>
      </c>
      <c r="C714" s="40">
        <f t="shared" si="114"/>
        <v>2345.489</v>
      </c>
      <c r="D714" s="144">
        <f t="shared" si="115"/>
        <v>70650</v>
      </c>
      <c r="E714" s="144">
        <f t="shared" si="122"/>
        <v>2755.35</v>
      </c>
      <c r="F714" s="149">
        <f t="shared" si="123"/>
        <v>2345.489</v>
      </c>
      <c r="G714" s="150">
        <f t="shared" si="116"/>
        <v>0</v>
      </c>
      <c r="S714" s="135">
        <f t="shared" si="117"/>
        <v>3.9E-2</v>
      </c>
      <c r="T714" s="135" t="str">
        <f t="shared" si="118"/>
        <v/>
      </c>
      <c r="U714" s="134">
        <f t="shared" si="119"/>
        <v>-409.86099999999999</v>
      </c>
      <c r="V714" s="41" t="str">
        <f t="shared" si="120"/>
        <v>Lower Brackets</v>
      </c>
      <c r="W714" s="38">
        <f t="shared" si="121"/>
        <v>0</v>
      </c>
    </row>
    <row r="715" spans="1:23" ht="12.75" customHeight="1" x14ac:dyDescent="0.2">
      <c r="A715" s="39">
        <v>70700</v>
      </c>
      <c r="B715" s="40">
        <v>70800</v>
      </c>
      <c r="C715" s="40">
        <f t="shared" si="114"/>
        <v>2349.3890000000001</v>
      </c>
      <c r="D715" s="144">
        <f t="shared" si="115"/>
        <v>70750</v>
      </c>
      <c r="E715" s="144">
        <f t="shared" si="122"/>
        <v>2759.25</v>
      </c>
      <c r="F715" s="149">
        <f t="shared" si="123"/>
        <v>2349.3890000000001</v>
      </c>
      <c r="G715" s="150">
        <f t="shared" si="116"/>
        <v>0</v>
      </c>
      <c r="S715" s="135">
        <f t="shared" si="117"/>
        <v>3.9E-2</v>
      </c>
      <c r="T715" s="135" t="str">
        <f t="shared" si="118"/>
        <v/>
      </c>
      <c r="U715" s="134">
        <f t="shared" si="119"/>
        <v>-409.86099999999999</v>
      </c>
      <c r="V715" s="41" t="str">
        <f t="shared" si="120"/>
        <v>Lower Brackets</v>
      </c>
      <c r="W715" s="38">
        <f t="shared" si="121"/>
        <v>0</v>
      </c>
    </row>
    <row r="716" spans="1:23" ht="12.75" customHeight="1" x14ac:dyDescent="0.2">
      <c r="A716" s="39">
        <v>70800</v>
      </c>
      <c r="B716" s="40">
        <v>70900</v>
      </c>
      <c r="C716" s="40">
        <f t="shared" si="114"/>
        <v>2353.2890000000002</v>
      </c>
      <c r="D716" s="144">
        <f t="shared" si="115"/>
        <v>70850</v>
      </c>
      <c r="E716" s="144">
        <f t="shared" si="122"/>
        <v>2763.15</v>
      </c>
      <c r="F716" s="149">
        <f t="shared" si="123"/>
        <v>2353.2890000000002</v>
      </c>
      <c r="G716" s="150">
        <f t="shared" si="116"/>
        <v>0</v>
      </c>
      <c r="S716" s="135">
        <f t="shared" si="117"/>
        <v>3.9E-2</v>
      </c>
      <c r="T716" s="135" t="str">
        <f t="shared" si="118"/>
        <v/>
      </c>
      <c r="U716" s="134">
        <f t="shared" si="119"/>
        <v>-409.86099999999999</v>
      </c>
      <c r="V716" s="41" t="str">
        <f t="shared" si="120"/>
        <v>Lower Brackets</v>
      </c>
      <c r="W716" s="38">
        <f t="shared" si="121"/>
        <v>0</v>
      </c>
    </row>
    <row r="717" spans="1:23" ht="12.75" customHeight="1" x14ac:dyDescent="0.2">
      <c r="A717" s="39">
        <v>70900</v>
      </c>
      <c r="B717" s="40">
        <v>71000</v>
      </c>
      <c r="C717" s="40">
        <f t="shared" si="114"/>
        <v>2357.1890000000003</v>
      </c>
      <c r="D717" s="144">
        <f t="shared" si="115"/>
        <v>70950</v>
      </c>
      <c r="E717" s="144">
        <f t="shared" si="122"/>
        <v>2767.05</v>
      </c>
      <c r="F717" s="149">
        <f t="shared" si="123"/>
        <v>2357.1890000000003</v>
      </c>
      <c r="G717" s="150">
        <f t="shared" si="116"/>
        <v>0</v>
      </c>
      <c r="S717" s="135">
        <f t="shared" si="117"/>
        <v>3.9E-2</v>
      </c>
      <c r="T717" s="135" t="str">
        <f t="shared" si="118"/>
        <v/>
      </c>
      <c r="U717" s="134">
        <f t="shared" si="119"/>
        <v>-409.86099999999999</v>
      </c>
      <c r="V717" s="41" t="str">
        <f t="shared" si="120"/>
        <v>Lower Brackets</v>
      </c>
      <c r="W717" s="38">
        <f t="shared" si="121"/>
        <v>0</v>
      </c>
    </row>
    <row r="718" spans="1:23" ht="12.75" customHeight="1" x14ac:dyDescent="0.2">
      <c r="A718" s="39">
        <v>71000</v>
      </c>
      <c r="B718" s="40">
        <v>71100</v>
      </c>
      <c r="C718" s="40">
        <f t="shared" si="114"/>
        <v>2361.0889999999999</v>
      </c>
      <c r="D718" s="144">
        <f t="shared" si="115"/>
        <v>71050</v>
      </c>
      <c r="E718" s="144">
        <f t="shared" si="122"/>
        <v>2770.95</v>
      </c>
      <c r="F718" s="149">
        <f t="shared" si="123"/>
        <v>2361.0889999999999</v>
      </c>
      <c r="G718" s="150">
        <f t="shared" si="116"/>
        <v>0</v>
      </c>
      <c r="S718" s="135">
        <f t="shared" si="117"/>
        <v>3.9E-2</v>
      </c>
      <c r="T718" s="135" t="str">
        <f t="shared" si="118"/>
        <v/>
      </c>
      <c r="U718" s="134">
        <f t="shared" si="119"/>
        <v>-409.86099999999999</v>
      </c>
      <c r="V718" s="41" t="str">
        <f t="shared" si="120"/>
        <v>Lower Brackets</v>
      </c>
      <c r="W718" s="38">
        <f t="shared" si="121"/>
        <v>0</v>
      </c>
    </row>
    <row r="719" spans="1:23" ht="12.75" customHeight="1" x14ac:dyDescent="0.2">
      <c r="A719" s="39">
        <v>71100</v>
      </c>
      <c r="B719" s="40">
        <v>71200</v>
      </c>
      <c r="C719" s="40">
        <f t="shared" si="114"/>
        <v>2364.989</v>
      </c>
      <c r="D719" s="144">
        <f t="shared" si="115"/>
        <v>71150</v>
      </c>
      <c r="E719" s="144">
        <f t="shared" si="122"/>
        <v>2774.85</v>
      </c>
      <c r="F719" s="149">
        <f t="shared" si="123"/>
        <v>2364.989</v>
      </c>
      <c r="G719" s="150">
        <f t="shared" si="116"/>
        <v>0</v>
      </c>
      <c r="S719" s="135">
        <f t="shared" si="117"/>
        <v>3.9E-2</v>
      </c>
      <c r="T719" s="135" t="str">
        <f t="shared" si="118"/>
        <v/>
      </c>
      <c r="U719" s="134">
        <f t="shared" si="119"/>
        <v>-409.86099999999999</v>
      </c>
      <c r="V719" s="41" t="str">
        <f t="shared" si="120"/>
        <v>Lower Brackets</v>
      </c>
      <c r="W719" s="38">
        <f t="shared" si="121"/>
        <v>0</v>
      </c>
    </row>
    <row r="720" spans="1:23" ht="12.75" customHeight="1" x14ac:dyDescent="0.2">
      <c r="A720" s="39">
        <v>71200</v>
      </c>
      <c r="B720" s="40">
        <v>71300</v>
      </c>
      <c r="C720" s="40">
        <f t="shared" si="114"/>
        <v>2368.8890000000001</v>
      </c>
      <c r="D720" s="144">
        <f t="shared" si="115"/>
        <v>71250</v>
      </c>
      <c r="E720" s="144">
        <f t="shared" si="122"/>
        <v>2778.75</v>
      </c>
      <c r="F720" s="149">
        <f t="shared" si="123"/>
        <v>2368.8890000000001</v>
      </c>
      <c r="G720" s="150">
        <f t="shared" si="116"/>
        <v>0</v>
      </c>
      <c r="S720" s="135">
        <f t="shared" si="117"/>
        <v>3.9E-2</v>
      </c>
      <c r="T720" s="135" t="str">
        <f t="shared" si="118"/>
        <v/>
      </c>
      <c r="U720" s="134">
        <f t="shared" si="119"/>
        <v>-409.86099999999999</v>
      </c>
      <c r="V720" s="41" t="str">
        <f t="shared" si="120"/>
        <v>Lower Brackets</v>
      </c>
      <c r="W720" s="38">
        <f t="shared" si="121"/>
        <v>0</v>
      </c>
    </row>
    <row r="721" spans="1:23" ht="12.75" customHeight="1" x14ac:dyDescent="0.2">
      <c r="A721" s="39">
        <v>71300</v>
      </c>
      <c r="B721" s="40">
        <v>71400</v>
      </c>
      <c r="C721" s="40">
        <f t="shared" si="114"/>
        <v>2372.7890000000002</v>
      </c>
      <c r="D721" s="144">
        <f t="shared" si="115"/>
        <v>71350</v>
      </c>
      <c r="E721" s="144">
        <f t="shared" si="122"/>
        <v>2782.65</v>
      </c>
      <c r="F721" s="149">
        <f t="shared" si="123"/>
        <v>2372.7890000000002</v>
      </c>
      <c r="G721" s="150">
        <f t="shared" si="116"/>
        <v>0</v>
      </c>
      <c r="S721" s="135">
        <f t="shared" si="117"/>
        <v>3.9E-2</v>
      </c>
      <c r="T721" s="135" t="str">
        <f t="shared" si="118"/>
        <v/>
      </c>
      <c r="U721" s="134">
        <f t="shared" si="119"/>
        <v>-409.86099999999999</v>
      </c>
      <c r="V721" s="41" t="str">
        <f t="shared" si="120"/>
        <v>Lower Brackets</v>
      </c>
      <c r="W721" s="38">
        <f t="shared" si="121"/>
        <v>0</v>
      </c>
    </row>
    <row r="722" spans="1:23" ht="12.75" customHeight="1" x14ac:dyDescent="0.2">
      <c r="A722" s="39">
        <v>71400</v>
      </c>
      <c r="B722" s="40">
        <v>71500</v>
      </c>
      <c r="C722" s="40">
        <f t="shared" si="114"/>
        <v>2376.6890000000003</v>
      </c>
      <c r="D722" s="144">
        <f t="shared" si="115"/>
        <v>71450</v>
      </c>
      <c r="E722" s="144">
        <f t="shared" si="122"/>
        <v>2786.55</v>
      </c>
      <c r="F722" s="149">
        <f t="shared" si="123"/>
        <v>2376.6890000000003</v>
      </c>
      <c r="G722" s="150">
        <f t="shared" si="116"/>
        <v>0</v>
      </c>
      <c r="S722" s="135">
        <f t="shared" si="117"/>
        <v>3.9E-2</v>
      </c>
      <c r="T722" s="135" t="str">
        <f t="shared" si="118"/>
        <v/>
      </c>
      <c r="U722" s="134">
        <f t="shared" si="119"/>
        <v>-409.86099999999999</v>
      </c>
      <c r="V722" s="41" t="str">
        <f t="shared" si="120"/>
        <v>Lower Brackets</v>
      </c>
      <c r="W722" s="38">
        <f t="shared" si="121"/>
        <v>0</v>
      </c>
    </row>
    <row r="723" spans="1:23" ht="12.75" customHeight="1" x14ac:dyDescent="0.2">
      <c r="A723" s="39">
        <v>71500</v>
      </c>
      <c r="B723" s="40">
        <v>71600</v>
      </c>
      <c r="C723" s="40">
        <f t="shared" si="114"/>
        <v>2380.5889999999999</v>
      </c>
      <c r="D723" s="144">
        <f t="shared" si="115"/>
        <v>71550</v>
      </c>
      <c r="E723" s="144">
        <f t="shared" si="122"/>
        <v>2790.45</v>
      </c>
      <c r="F723" s="149">
        <f t="shared" si="123"/>
        <v>2380.5889999999999</v>
      </c>
      <c r="G723" s="150">
        <f t="shared" si="116"/>
        <v>0</v>
      </c>
      <c r="S723" s="135">
        <f t="shared" si="117"/>
        <v>3.9E-2</v>
      </c>
      <c r="T723" s="135" t="str">
        <f t="shared" si="118"/>
        <v/>
      </c>
      <c r="U723" s="134">
        <f t="shared" si="119"/>
        <v>-409.86099999999999</v>
      </c>
      <c r="V723" s="41" t="str">
        <f t="shared" si="120"/>
        <v>Lower Brackets</v>
      </c>
      <c r="W723" s="38">
        <f t="shared" si="121"/>
        <v>0</v>
      </c>
    </row>
    <row r="724" spans="1:23" ht="12.75" customHeight="1" x14ac:dyDescent="0.2">
      <c r="A724" s="39">
        <v>71600</v>
      </c>
      <c r="B724" s="40">
        <v>71700</v>
      </c>
      <c r="C724" s="40">
        <f t="shared" si="114"/>
        <v>2384.489</v>
      </c>
      <c r="D724" s="144">
        <f t="shared" si="115"/>
        <v>71650</v>
      </c>
      <c r="E724" s="144">
        <f t="shared" si="122"/>
        <v>2794.35</v>
      </c>
      <c r="F724" s="149">
        <f t="shared" si="123"/>
        <v>2384.489</v>
      </c>
      <c r="G724" s="150">
        <f t="shared" si="116"/>
        <v>0</v>
      </c>
      <c r="S724" s="135">
        <f t="shared" si="117"/>
        <v>3.9E-2</v>
      </c>
      <c r="T724" s="135" t="str">
        <f t="shared" si="118"/>
        <v/>
      </c>
      <c r="U724" s="134">
        <f t="shared" si="119"/>
        <v>-409.86099999999999</v>
      </c>
      <c r="V724" s="41" t="str">
        <f t="shared" si="120"/>
        <v>Lower Brackets</v>
      </c>
      <c r="W724" s="38">
        <f t="shared" si="121"/>
        <v>0</v>
      </c>
    </row>
    <row r="725" spans="1:23" ht="12.75" customHeight="1" x14ac:dyDescent="0.2">
      <c r="A725" s="39">
        <v>71700</v>
      </c>
      <c r="B725" s="40">
        <v>71800</v>
      </c>
      <c r="C725" s="40">
        <f t="shared" si="114"/>
        <v>2388.3890000000001</v>
      </c>
      <c r="D725" s="144">
        <f t="shared" si="115"/>
        <v>71750</v>
      </c>
      <c r="E725" s="144">
        <f t="shared" si="122"/>
        <v>2798.25</v>
      </c>
      <c r="F725" s="149">
        <f t="shared" si="123"/>
        <v>2388.3890000000001</v>
      </c>
      <c r="G725" s="150">
        <f t="shared" si="116"/>
        <v>0</v>
      </c>
      <c r="S725" s="135">
        <f t="shared" si="117"/>
        <v>3.9E-2</v>
      </c>
      <c r="T725" s="135" t="str">
        <f t="shared" si="118"/>
        <v/>
      </c>
      <c r="U725" s="134">
        <f t="shared" si="119"/>
        <v>-409.86099999999999</v>
      </c>
      <c r="V725" s="41" t="str">
        <f t="shared" si="120"/>
        <v>Lower Brackets</v>
      </c>
      <c r="W725" s="38">
        <f t="shared" si="121"/>
        <v>0</v>
      </c>
    </row>
    <row r="726" spans="1:23" ht="12.75" customHeight="1" x14ac:dyDescent="0.2">
      <c r="A726" s="39">
        <v>71800</v>
      </c>
      <c r="B726" s="40">
        <v>71900</v>
      </c>
      <c r="C726" s="40">
        <f t="shared" si="114"/>
        <v>2392.2890000000002</v>
      </c>
      <c r="D726" s="144">
        <f t="shared" si="115"/>
        <v>71850</v>
      </c>
      <c r="E726" s="144">
        <f t="shared" si="122"/>
        <v>2802.15</v>
      </c>
      <c r="F726" s="149">
        <f t="shared" si="123"/>
        <v>2392.2890000000002</v>
      </c>
      <c r="G726" s="150">
        <f t="shared" si="116"/>
        <v>0</v>
      </c>
      <c r="S726" s="135">
        <f t="shared" si="117"/>
        <v>3.9E-2</v>
      </c>
      <c r="T726" s="135" t="str">
        <f t="shared" si="118"/>
        <v/>
      </c>
      <c r="U726" s="134">
        <f t="shared" si="119"/>
        <v>-409.86099999999999</v>
      </c>
      <c r="V726" s="41" t="str">
        <f t="shared" si="120"/>
        <v>Lower Brackets</v>
      </c>
      <c r="W726" s="38">
        <f t="shared" si="121"/>
        <v>0</v>
      </c>
    </row>
    <row r="727" spans="1:23" ht="12.75" customHeight="1" x14ac:dyDescent="0.2">
      <c r="A727" s="39">
        <v>71900</v>
      </c>
      <c r="B727" s="40">
        <v>72000</v>
      </c>
      <c r="C727" s="40">
        <f t="shared" si="114"/>
        <v>2396.1890000000003</v>
      </c>
      <c r="D727" s="144">
        <f t="shared" si="115"/>
        <v>71950</v>
      </c>
      <c r="E727" s="144">
        <f t="shared" si="122"/>
        <v>2806.05</v>
      </c>
      <c r="F727" s="149">
        <f t="shared" si="123"/>
        <v>2396.1890000000003</v>
      </c>
      <c r="G727" s="150">
        <f t="shared" si="116"/>
        <v>0</v>
      </c>
      <c r="S727" s="135">
        <f t="shared" si="117"/>
        <v>3.9E-2</v>
      </c>
      <c r="T727" s="135" t="str">
        <f t="shared" si="118"/>
        <v/>
      </c>
      <c r="U727" s="134">
        <f t="shared" si="119"/>
        <v>-409.86099999999999</v>
      </c>
      <c r="V727" s="41" t="str">
        <f t="shared" si="120"/>
        <v>Lower Brackets</v>
      </c>
      <c r="W727" s="38">
        <f t="shared" si="121"/>
        <v>0</v>
      </c>
    </row>
    <row r="728" spans="1:23" ht="12.75" customHeight="1" x14ac:dyDescent="0.2">
      <c r="A728" s="39">
        <v>72000</v>
      </c>
      <c r="B728" s="40">
        <v>72100</v>
      </c>
      <c r="C728" s="40">
        <f t="shared" si="114"/>
        <v>2400.0889999999999</v>
      </c>
      <c r="D728" s="144">
        <f t="shared" si="115"/>
        <v>72050</v>
      </c>
      <c r="E728" s="144">
        <f t="shared" si="122"/>
        <v>2809.95</v>
      </c>
      <c r="F728" s="149">
        <f t="shared" si="123"/>
        <v>2400.0889999999999</v>
      </c>
      <c r="G728" s="150">
        <f t="shared" si="116"/>
        <v>0</v>
      </c>
      <c r="S728" s="135">
        <f t="shared" si="117"/>
        <v>3.9E-2</v>
      </c>
      <c r="T728" s="135" t="str">
        <f t="shared" si="118"/>
        <v/>
      </c>
      <c r="U728" s="134">
        <f t="shared" si="119"/>
        <v>-409.86099999999999</v>
      </c>
      <c r="V728" s="41" t="str">
        <f t="shared" si="120"/>
        <v>Lower Brackets</v>
      </c>
      <c r="W728" s="38">
        <f t="shared" si="121"/>
        <v>0</v>
      </c>
    </row>
    <row r="729" spans="1:23" ht="12.75" customHeight="1" x14ac:dyDescent="0.2">
      <c r="A729" s="39">
        <v>72100</v>
      </c>
      <c r="B729" s="40">
        <v>72200</v>
      </c>
      <c r="C729" s="40">
        <f t="shared" si="114"/>
        <v>2403.989</v>
      </c>
      <c r="D729" s="144">
        <f t="shared" si="115"/>
        <v>72150</v>
      </c>
      <c r="E729" s="144">
        <f t="shared" si="122"/>
        <v>2813.85</v>
      </c>
      <c r="F729" s="149">
        <f t="shared" si="123"/>
        <v>2403.989</v>
      </c>
      <c r="G729" s="150">
        <f t="shared" si="116"/>
        <v>0</v>
      </c>
      <c r="S729" s="135">
        <f t="shared" si="117"/>
        <v>3.9E-2</v>
      </c>
      <c r="T729" s="135" t="str">
        <f t="shared" si="118"/>
        <v/>
      </c>
      <c r="U729" s="134">
        <f t="shared" si="119"/>
        <v>-409.86099999999999</v>
      </c>
      <c r="V729" s="41" t="str">
        <f t="shared" si="120"/>
        <v>Lower Brackets</v>
      </c>
      <c r="W729" s="38">
        <f t="shared" si="121"/>
        <v>0</v>
      </c>
    </row>
    <row r="730" spans="1:23" ht="12.75" customHeight="1" x14ac:dyDescent="0.2">
      <c r="A730" s="39">
        <v>72200</v>
      </c>
      <c r="B730" s="40">
        <v>72300</v>
      </c>
      <c r="C730" s="40">
        <f t="shared" si="114"/>
        <v>2407.8890000000001</v>
      </c>
      <c r="D730" s="144">
        <f t="shared" si="115"/>
        <v>72250</v>
      </c>
      <c r="E730" s="144">
        <f t="shared" si="122"/>
        <v>2817.75</v>
      </c>
      <c r="F730" s="149">
        <f t="shared" si="123"/>
        <v>2407.8890000000001</v>
      </c>
      <c r="G730" s="150">
        <f t="shared" si="116"/>
        <v>0</v>
      </c>
      <c r="S730" s="135">
        <f t="shared" si="117"/>
        <v>3.9E-2</v>
      </c>
      <c r="T730" s="135" t="str">
        <f t="shared" si="118"/>
        <v/>
      </c>
      <c r="U730" s="134">
        <f t="shared" si="119"/>
        <v>-409.86099999999999</v>
      </c>
      <c r="V730" s="41" t="str">
        <f t="shared" si="120"/>
        <v>Lower Brackets</v>
      </c>
      <c r="W730" s="38">
        <f t="shared" si="121"/>
        <v>0</v>
      </c>
    </row>
    <row r="731" spans="1:23" ht="12.75" customHeight="1" x14ac:dyDescent="0.2">
      <c r="A731" s="39">
        <v>72300</v>
      </c>
      <c r="B731" s="40">
        <v>72400</v>
      </c>
      <c r="C731" s="40">
        <f t="shared" si="114"/>
        <v>2411.7890000000002</v>
      </c>
      <c r="D731" s="144">
        <f t="shared" si="115"/>
        <v>72350</v>
      </c>
      <c r="E731" s="144">
        <f t="shared" si="122"/>
        <v>2821.65</v>
      </c>
      <c r="F731" s="149">
        <f t="shared" si="123"/>
        <v>2411.7890000000002</v>
      </c>
      <c r="G731" s="150">
        <f t="shared" si="116"/>
        <v>0</v>
      </c>
      <c r="S731" s="135">
        <f t="shared" si="117"/>
        <v>3.9E-2</v>
      </c>
      <c r="T731" s="135" t="str">
        <f t="shared" si="118"/>
        <v/>
      </c>
      <c r="U731" s="134">
        <f t="shared" si="119"/>
        <v>-409.86099999999999</v>
      </c>
      <c r="V731" s="41" t="str">
        <f t="shared" si="120"/>
        <v>Lower Brackets</v>
      </c>
      <c r="W731" s="38">
        <f t="shared" si="121"/>
        <v>0</v>
      </c>
    </row>
    <row r="732" spans="1:23" ht="12.75" customHeight="1" x14ac:dyDescent="0.2">
      <c r="A732" s="39">
        <v>72400</v>
      </c>
      <c r="B732" s="40">
        <v>72500</v>
      </c>
      <c r="C732" s="40">
        <f t="shared" si="114"/>
        <v>2415.6890000000003</v>
      </c>
      <c r="D732" s="144">
        <f t="shared" si="115"/>
        <v>72450</v>
      </c>
      <c r="E732" s="144">
        <f t="shared" si="122"/>
        <v>2825.55</v>
      </c>
      <c r="F732" s="149">
        <f t="shared" si="123"/>
        <v>2415.6890000000003</v>
      </c>
      <c r="G732" s="150">
        <f t="shared" si="116"/>
        <v>0</v>
      </c>
      <c r="S732" s="135">
        <f t="shared" si="117"/>
        <v>3.9E-2</v>
      </c>
      <c r="T732" s="135" t="str">
        <f t="shared" si="118"/>
        <v/>
      </c>
      <c r="U732" s="134">
        <f t="shared" si="119"/>
        <v>-409.86099999999999</v>
      </c>
      <c r="V732" s="41" t="str">
        <f t="shared" si="120"/>
        <v>Lower Brackets</v>
      </c>
      <c r="W732" s="38">
        <f t="shared" si="121"/>
        <v>0</v>
      </c>
    </row>
    <row r="733" spans="1:23" ht="12.75" customHeight="1" x14ac:dyDescent="0.2">
      <c r="A733" s="39">
        <v>72500</v>
      </c>
      <c r="B733" s="40">
        <v>72600</v>
      </c>
      <c r="C733" s="40">
        <f t="shared" si="114"/>
        <v>2419.5889999999999</v>
      </c>
      <c r="D733" s="144">
        <f t="shared" si="115"/>
        <v>72550</v>
      </c>
      <c r="E733" s="144">
        <f t="shared" si="122"/>
        <v>2829.45</v>
      </c>
      <c r="F733" s="149">
        <f t="shared" si="123"/>
        <v>2419.5889999999999</v>
      </c>
      <c r="G733" s="150">
        <f t="shared" si="116"/>
        <v>0</v>
      </c>
      <c r="S733" s="135">
        <f t="shared" si="117"/>
        <v>3.9E-2</v>
      </c>
      <c r="T733" s="135" t="str">
        <f t="shared" si="118"/>
        <v/>
      </c>
      <c r="U733" s="134">
        <f t="shared" si="119"/>
        <v>-409.86099999999999</v>
      </c>
      <c r="V733" s="41" t="str">
        <f t="shared" si="120"/>
        <v>Lower Brackets</v>
      </c>
      <c r="W733" s="38">
        <f t="shared" si="121"/>
        <v>0</v>
      </c>
    </row>
    <row r="734" spans="1:23" ht="12.75" customHeight="1" x14ac:dyDescent="0.2">
      <c r="A734" s="39">
        <v>72600</v>
      </c>
      <c r="B734" s="40">
        <v>72700</v>
      </c>
      <c r="C734" s="40">
        <f t="shared" si="114"/>
        <v>2423.489</v>
      </c>
      <c r="D734" s="144">
        <f t="shared" si="115"/>
        <v>72650</v>
      </c>
      <c r="E734" s="144">
        <f t="shared" si="122"/>
        <v>2833.35</v>
      </c>
      <c r="F734" s="149">
        <f t="shared" si="123"/>
        <v>2423.489</v>
      </c>
      <c r="G734" s="150">
        <f t="shared" si="116"/>
        <v>0</v>
      </c>
      <c r="S734" s="135">
        <f t="shared" si="117"/>
        <v>3.9E-2</v>
      </c>
      <c r="T734" s="135" t="str">
        <f t="shared" si="118"/>
        <v/>
      </c>
      <c r="U734" s="134">
        <f t="shared" si="119"/>
        <v>-409.86099999999999</v>
      </c>
      <c r="V734" s="41" t="str">
        <f t="shared" si="120"/>
        <v>Lower Brackets</v>
      </c>
      <c r="W734" s="38">
        <f t="shared" si="121"/>
        <v>0</v>
      </c>
    </row>
    <row r="735" spans="1:23" ht="12.75" customHeight="1" x14ac:dyDescent="0.2">
      <c r="A735" s="39">
        <v>72700</v>
      </c>
      <c r="B735" s="40">
        <v>72800</v>
      </c>
      <c r="C735" s="40">
        <f t="shared" si="114"/>
        <v>2427.3890000000001</v>
      </c>
      <c r="D735" s="144">
        <f t="shared" si="115"/>
        <v>72750</v>
      </c>
      <c r="E735" s="144">
        <f t="shared" si="122"/>
        <v>2837.25</v>
      </c>
      <c r="F735" s="149">
        <f t="shared" si="123"/>
        <v>2427.3890000000001</v>
      </c>
      <c r="G735" s="150">
        <f t="shared" si="116"/>
        <v>0</v>
      </c>
      <c r="S735" s="135">
        <f t="shared" si="117"/>
        <v>3.9E-2</v>
      </c>
      <c r="T735" s="135" t="str">
        <f t="shared" si="118"/>
        <v/>
      </c>
      <c r="U735" s="134">
        <f t="shared" si="119"/>
        <v>-409.86099999999999</v>
      </c>
      <c r="V735" s="41" t="str">
        <f t="shared" si="120"/>
        <v>Lower Brackets</v>
      </c>
      <c r="W735" s="38">
        <f t="shared" si="121"/>
        <v>0</v>
      </c>
    </row>
    <row r="736" spans="1:23" ht="12.75" customHeight="1" x14ac:dyDescent="0.2">
      <c r="A736" s="39">
        <v>72800</v>
      </c>
      <c r="B736" s="40">
        <v>72900</v>
      </c>
      <c r="C736" s="40">
        <f t="shared" si="114"/>
        <v>2431.2890000000002</v>
      </c>
      <c r="D736" s="144">
        <f t="shared" si="115"/>
        <v>72850</v>
      </c>
      <c r="E736" s="144">
        <f t="shared" si="122"/>
        <v>2841.15</v>
      </c>
      <c r="F736" s="149">
        <f t="shared" si="123"/>
        <v>2431.2890000000002</v>
      </c>
      <c r="G736" s="150">
        <f t="shared" si="116"/>
        <v>0</v>
      </c>
      <c r="S736" s="135">
        <f t="shared" si="117"/>
        <v>3.9E-2</v>
      </c>
      <c r="T736" s="135" t="str">
        <f t="shared" si="118"/>
        <v/>
      </c>
      <c r="U736" s="134">
        <f t="shared" si="119"/>
        <v>-409.86099999999999</v>
      </c>
      <c r="V736" s="41" t="str">
        <f t="shared" si="120"/>
        <v>Lower Brackets</v>
      </c>
      <c r="W736" s="38">
        <f t="shared" si="121"/>
        <v>0</v>
      </c>
    </row>
    <row r="737" spans="1:23" ht="12.75" customHeight="1" x14ac:dyDescent="0.2">
      <c r="A737" s="39">
        <v>72900</v>
      </c>
      <c r="B737" s="40">
        <v>73000</v>
      </c>
      <c r="C737" s="40">
        <f t="shared" si="114"/>
        <v>2435.1890000000003</v>
      </c>
      <c r="D737" s="144">
        <f t="shared" si="115"/>
        <v>72950</v>
      </c>
      <c r="E737" s="144">
        <f t="shared" si="122"/>
        <v>2845.05</v>
      </c>
      <c r="F737" s="149">
        <f t="shared" si="123"/>
        <v>2435.1890000000003</v>
      </c>
      <c r="G737" s="150">
        <f t="shared" si="116"/>
        <v>0</v>
      </c>
      <c r="S737" s="135">
        <f t="shared" si="117"/>
        <v>3.9E-2</v>
      </c>
      <c r="T737" s="135" t="str">
        <f t="shared" si="118"/>
        <v/>
      </c>
      <c r="U737" s="134">
        <f t="shared" si="119"/>
        <v>-409.86099999999999</v>
      </c>
      <c r="V737" s="41" t="str">
        <f t="shared" si="120"/>
        <v>Lower Brackets</v>
      </c>
      <c r="W737" s="38">
        <f t="shared" si="121"/>
        <v>0</v>
      </c>
    </row>
    <row r="738" spans="1:23" ht="12.75" customHeight="1" x14ac:dyDescent="0.2">
      <c r="A738" s="39">
        <v>73000</v>
      </c>
      <c r="B738" s="40">
        <v>73100</v>
      </c>
      <c r="C738" s="40">
        <f t="shared" si="114"/>
        <v>2439.0889999999999</v>
      </c>
      <c r="D738" s="144">
        <f t="shared" si="115"/>
        <v>73050</v>
      </c>
      <c r="E738" s="144">
        <f t="shared" si="122"/>
        <v>2848.95</v>
      </c>
      <c r="F738" s="149">
        <f t="shared" si="123"/>
        <v>2439.0889999999999</v>
      </c>
      <c r="G738" s="150">
        <f t="shared" si="116"/>
        <v>0</v>
      </c>
      <c r="S738" s="135">
        <f t="shared" si="117"/>
        <v>3.9E-2</v>
      </c>
      <c r="T738" s="135" t="str">
        <f t="shared" si="118"/>
        <v/>
      </c>
      <c r="U738" s="134">
        <f t="shared" si="119"/>
        <v>-409.86099999999999</v>
      </c>
      <c r="V738" s="41" t="str">
        <f t="shared" si="120"/>
        <v>Lower Brackets</v>
      </c>
      <c r="W738" s="38">
        <f t="shared" si="121"/>
        <v>0</v>
      </c>
    </row>
    <row r="739" spans="1:23" ht="12.75" customHeight="1" x14ac:dyDescent="0.2">
      <c r="A739" s="39">
        <v>73100</v>
      </c>
      <c r="B739" s="40">
        <v>73200</v>
      </c>
      <c r="C739" s="40">
        <f t="shared" si="114"/>
        <v>2442.989</v>
      </c>
      <c r="D739" s="144">
        <f t="shared" si="115"/>
        <v>73150</v>
      </c>
      <c r="E739" s="144">
        <f t="shared" si="122"/>
        <v>2852.85</v>
      </c>
      <c r="F739" s="149">
        <f t="shared" si="123"/>
        <v>2442.989</v>
      </c>
      <c r="G739" s="150">
        <f t="shared" si="116"/>
        <v>0</v>
      </c>
      <c r="S739" s="135">
        <f t="shared" si="117"/>
        <v>3.9E-2</v>
      </c>
      <c r="T739" s="135" t="str">
        <f t="shared" si="118"/>
        <v/>
      </c>
      <c r="U739" s="134">
        <f t="shared" si="119"/>
        <v>-409.86099999999999</v>
      </c>
      <c r="V739" s="41" t="str">
        <f t="shared" si="120"/>
        <v>Lower Brackets</v>
      </c>
      <c r="W739" s="38">
        <f t="shared" si="121"/>
        <v>0</v>
      </c>
    </row>
    <row r="740" spans="1:23" ht="12.75" customHeight="1" x14ac:dyDescent="0.2">
      <c r="A740" s="39">
        <v>73200</v>
      </c>
      <c r="B740" s="40">
        <v>73300</v>
      </c>
      <c r="C740" s="40">
        <f t="shared" si="114"/>
        <v>2446.8890000000001</v>
      </c>
      <c r="D740" s="144">
        <f t="shared" si="115"/>
        <v>73250</v>
      </c>
      <c r="E740" s="144">
        <f t="shared" si="122"/>
        <v>2856.75</v>
      </c>
      <c r="F740" s="149">
        <f t="shared" si="123"/>
        <v>2446.8890000000001</v>
      </c>
      <c r="G740" s="150">
        <f t="shared" si="116"/>
        <v>0</v>
      </c>
      <c r="S740" s="135">
        <f t="shared" si="117"/>
        <v>3.9E-2</v>
      </c>
      <c r="T740" s="135" t="str">
        <f t="shared" si="118"/>
        <v/>
      </c>
      <c r="U740" s="134">
        <f t="shared" si="119"/>
        <v>-409.86099999999999</v>
      </c>
      <c r="V740" s="41" t="str">
        <f t="shared" si="120"/>
        <v>Lower Brackets</v>
      </c>
      <c r="W740" s="38">
        <f t="shared" si="121"/>
        <v>0</v>
      </c>
    </row>
    <row r="741" spans="1:23" ht="12.75" customHeight="1" x14ac:dyDescent="0.2">
      <c r="A741" s="39">
        <v>73300</v>
      </c>
      <c r="B741" s="40">
        <v>73400</v>
      </c>
      <c r="C741" s="40">
        <f t="shared" si="114"/>
        <v>2450.7890000000002</v>
      </c>
      <c r="D741" s="144">
        <f t="shared" si="115"/>
        <v>73350</v>
      </c>
      <c r="E741" s="144">
        <f t="shared" si="122"/>
        <v>2860.65</v>
      </c>
      <c r="F741" s="149">
        <f t="shared" si="123"/>
        <v>2450.7890000000002</v>
      </c>
      <c r="G741" s="150">
        <f t="shared" si="116"/>
        <v>0</v>
      </c>
      <c r="S741" s="135">
        <f t="shared" si="117"/>
        <v>3.9E-2</v>
      </c>
      <c r="T741" s="135" t="str">
        <f t="shared" si="118"/>
        <v/>
      </c>
      <c r="U741" s="134">
        <f t="shared" si="119"/>
        <v>-409.86099999999999</v>
      </c>
      <c r="V741" s="41" t="str">
        <f t="shared" si="120"/>
        <v>Lower Brackets</v>
      </c>
      <c r="W741" s="38">
        <f t="shared" si="121"/>
        <v>0</v>
      </c>
    </row>
    <row r="742" spans="1:23" ht="12.75" customHeight="1" x14ac:dyDescent="0.2">
      <c r="A742" s="39">
        <v>73400</v>
      </c>
      <c r="B742" s="40">
        <v>73500</v>
      </c>
      <c r="C742" s="40">
        <f t="shared" si="114"/>
        <v>2454.6890000000003</v>
      </c>
      <c r="D742" s="144">
        <f t="shared" si="115"/>
        <v>73450</v>
      </c>
      <c r="E742" s="144">
        <f t="shared" si="122"/>
        <v>2864.55</v>
      </c>
      <c r="F742" s="149">
        <f t="shared" si="123"/>
        <v>2454.6890000000003</v>
      </c>
      <c r="G742" s="150">
        <f t="shared" si="116"/>
        <v>0</v>
      </c>
      <c r="S742" s="135">
        <f t="shared" si="117"/>
        <v>3.9E-2</v>
      </c>
      <c r="T742" s="135" t="str">
        <f t="shared" si="118"/>
        <v/>
      </c>
      <c r="U742" s="134">
        <f t="shared" si="119"/>
        <v>-409.86099999999999</v>
      </c>
      <c r="V742" s="41" t="str">
        <f t="shared" si="120"/>
        <v>Lower Brackets</v>
      </c>
      <c r="W742" s="38">
        <f t="shared" si="121"/>
        <v>0</v>
      </c>
    </row>
    <row r="743" spans="1:23" ht="12.75" customHeight="1" x14ac:dyDescent="0.2">
      <c r="A743" s="39">
        <v>73500</v>
      </c>
      <c r="B743" s="40">
        <v>73600</v>
      </c>
      <c r="C743" s="40">
        <f t="shared" si="114"/>
        <v>2458.5889999999999</v>
      </c>
      <c r="D743" s="144">
        <f t="shared" si="115"/>
        <v>73550</v>
      </c>
      <c r="E743" s="144">
        <f t="shared" si="122"/>
        <v>2868.45</v>
      </c>
      <c r="F743" s="149">
        <f t="shared" si="123"/>
        <v>2458.5889999999999</v>
      </c>
      <c r="G743" s="150">
        <f t="shared" si="116"/>
        <v>0</v>
      </c>
      <c r="S743" s="135">
        <f t="shared" si="117"/>
        <v>3.9E-2</v>
      </c>
      <c r="T743" s="135" t="str">
        <f t="shared" si="118"/>
        <v/>
      </c>
      <c r="U743" s="134">
        <f t="shared" si="119"/>
        <v>-409.86099999999999</v>
      </c>
      <c r="V743" s="41" t="str">
        <f t="shared" si="120"/>
        <v>Lower Brackets</v>
      </c>
      <c r="W743" s="38">
        <f t="shared" si="121"/>
        <v>0</v>
      </c>
    </row>
    <row r="744" spans="1:23" ht="12.75" customHeight="1" x14ac:dyDescent="0.2">
      <c r="A744" s="39">
        <v>73600</v>
      </c>
      <c r="B744" s="40">
        <v>73700</v>
      </c>
      <c r="C744" s="40">
        <f t="shared" si="114"/>
        <v>2462.489</v>
      </c>
      <c r="D744" s="144">
        <f t="shared" si="115"/>
        <v>73650</v>
      </c>
      <c r="E744" s="144">
        <f t="shared" si="122"/>
        <v>2872.35</v>
      </c>
      <c r="F744" s="149">
        <f t="shared" si="123"/>
        <v>2462.489</v>
      </c>
      <c r="G744" s="150">
        <f t="shared" si="116"/>
        <v>0</v>
      </c>
      <c r="S744" s="135">
        <f t="shared" si="117"/>
        <v>3.9E-2</v>
      </c>
      <c r="T744" s="135" t="str">
        <f t="shared" si="118"/>
        <v/>
      </c>
      <c r="U744" s="134">
        <f t="shared" si="119"/>
        <v>-409.86099999999999</v>
      </c>
      <c r="V744" s="41" t="str">
        <f t="shared" si="120"/>
        <v>Lower Brackets</v>
      </c>
      <c r="W744" s="38">
        <f t="shared" si="121"/>
        <v>0</v>
      </c>
    </row>
    <row r="745" spans="1:23" ht="12.75" customHeight="1" x14ac:dyDescent="0.2">
      <c r="A745" s="39">
        <v>73700</v>
      </c>
      <c r="B745" s="40">
        <v>73800</v>
      </c>
      <c r="C745" s="40">
        <f t="shared" si="114"/>
        <v>2466.3890000000001</v>
      </c>
      <c r="D745" s="144">
        <f t="shared" si="115"/>
        <v>73750</v>
      </c>
      <c r="E745" s="144">
        <f t="shared" si="122"/>
        <v>2876.25</v>
      </c>
      <c r="F745" s="149">
        <f t="shared" si="123"/>
        <v>2466.3890000000001</v>
      </c>
      <c r="G745" s="150">
        <f t="shared" si="116"/>
        <v>0</v>
      </c>
      <c r="S745" s="135">
        <f t="shared" si="117"/>
        <v>3.9E-2</v>
      </c>
      <c r="T745" s="135" t="str">
        <f t="shared" si="118"/>
        <v/>
      </c>
      <c r="U745" s="134">
        <f t="shared" si="119"/>
        <v>-409.86099999999999</v>
      </c>
      <c r="V745" s="41" t="str">
        <f t="shared" si="120"/>
        <v>Lower Brackets</v>
      </c>
      <c r="W745" s="38">
        <f t="shared" si="121"/>
        <v>0</v>
      </c>
    </row>
    <row r="746" spans="1:23" ht="12.75" customHeight="1" x14ac:dyDescent="0.2">
      <c r="A746" s="39">
        <v>73800</v>
      </c>
      <c r="B746" s="40">
        <v>73900</v>
      </c>
      <c r="C746" s="40">
        <f t="shared" si="114"/>
        <v>2470.2890000000002</v>
      </c>
      <c r="D746" s="144">
        <f t="shared" si="115"/>
        <v>73850</v>
      </c>
      <c r="E746" s="144">
        <f t="shared" si="122"/>
        <v>2880.15</v>
      </c>
      <c r="F746" s="149">
        <f t="shared" si="123"/>
        <v>2470.2890000000002</v>
      </c>
      <c r="G746" s="150">
        <f t="shared" si="116"/>
        <v>0</v>
      </c>
      <c r="S746" s="135">
        <f t="shared" si="117"/>
        <v>3.9E-2</v>
      </c>
      <c r="T746" s="135" t="str">
        <f t="shared" si="118"/>
        <v/>
      </c>
      <c r="U746" s="134">
        <f t="shared" si="119"/>
        <v>-409.86099999999999</v>
      </c>
      <c r="V746" s="41" t="str">
        <f t="shared" si="120"/>
        <v>Lower Brackets</v>
      </c>
      <c r="W746" s="38">
        <f t="shared" si="121"/>
        <v>0</v>
      </c>
    </row>
    <row r="747" spans="1:23" ht="12.75" customHeight="1" x14ac:dyDescent="0.2">
      <c r="A747" s="39">
        <v>73900</v>
      </c>
      <c r="B747" s="40">
        <v>74000</v>
      </c>
      <c r="C747" s="40">
        <f t="shared" si="114"/>
        <v>2474.1890000000003</v>
      </c>
      <c r="D747" s="144">
        <f t="shared" si="115"/>
        <v>73950</v>
      </c>
      <c r="E747" s="144">
        <f t="shared" si="122"/>
        <v>2884.05</v>
      </c>
      <c r="F747" s="149">
        <f t="shared" si="123"/>
        <v>2474.1890000000003</v>
      </c>
      <c r="G747" s="150">
        <f t="shared" si="116"/>
        <v>0</v>
      </c>
      <c r="S747" s="135">
        <f t="shared" si="117"/>
        <v>3.9E-2</v>
      </c>
      <c r="T747" s="135" t="str">
        <f t="shared" si="118"/>
        <v/>
      </c>
      <c r="U747" s="134">
        <f t="shared" si="119"/>
        <v>-409.86099999999999</v>
      </c>
      <c r="V747" s="41" t="str">
        <f t="shared" si="120"/>
        <v>Lower Brackets</v>
      </c>
      <c r="W747" s="38">
        <f t="shared" si="121"/>
        <v>0</v>
      </c>
    </row>
    <row r="748" spans="1:23" ht="12.75" customHeight="1" x14ac:dyDescent="0.2">
      <c r="A748" s="39">
        <v>74000</v>
      </c>
      <c r="B748" s="40">
        <v>74100</v>
      </c>
      <c r="C748" s="40">
        <f t="shared" si="114"/>
        <v>2478.0889999999999</v>
      </c>
      <c r="D748" s="144">
        <f t="shared" si="115"/>
        <v>74050</v>
      </c>
      <c r="E748" s="144">
        <f t="shared" si="122"/>
        <v>2887.95</v>
      </c>
      <c r="F748" s="149">
        <f t="shared" si="123"/>
        <v>2478.0889999999999</v>
      </c>
      <c r="G748" s="150">
        <f t="shared" si="116"/>
        <v>0</v>
      </c>
      <c r="S748" s="135">
        <f t="shared" si="117"/>
        <v>3.9E-2</v>
      </c>
      <c r="T748" s="135" t="str">
        <f t="shared" si="118"/>
        <v/>
      </c>
      <c r="U748" s="134">
        <f t="shared" si="119"/>
        <v>-409.86099999999999</v>
      </c>
      <c r="V748" s="41" t="str">
        <f t="shared" si="120"/>
        <v>Lower Brackets</v>
      </c>
      <c r="W748" s="38">
        <f t="shared" si="121"/>
        <v>0</v>
      </c>
    </row>
    <row r="749" spans="1:23" ht="12.75" customHeight="1" x14ac:dyDescent="0.2">
      <c r="A749" s="39">
        <v>74100</v>
      </c>
      <c r="B749" s="40">
        <v>74200</v>
      </c>
      <c r="C749" s="40">
        <f t="shared" si="114"/>
        <v>2481.989</v>
      </c>
      <c r="D749" s="144">
        <f t="shared" si="115"/>
        <v>74150</v>
      </c>
      <c r="E749" s="144">
        <f t="shared" si="122"/>
        <v>2891.85</v>
      </c>
      <c r="F749" s="149">
        <f t="shared" si="123"/>
        <v>2481.989</v>
      </c>
      <c r="G749" s="150">
        <f t="shared" si="116"/>
        <v>0</v>
      </c>
      <c r="S749" s="135">
        <f t="shared" si="117"/>
        <v>3.9E-2</v>
      </c>
      <c r="T749" s="135" t="str">
        <f t="shared" si="118"/>
        <v/>
      </c>
      <c r="U749" s="134">
        <f t="shared" si="119"/>
        <v>-409.86099999999999</v>
      </c>
      <c r="V749" s="41" t="str">
        <f t="shared" si="120"/>
        <v>Lower Brackets</v>
      </c>
      <c r="W749" s="38">
        <f t="shared" si="121"/>
        <v>0</v>
      </c>
    </row>
    <row r="750" spans="1:23" ht="12.75" customHeight="1" x14ac:dyDescent="0.2">
      <c r="A750" s="39">
        <v>74200</v>
      </c>
      <c r="B750" s="40">
        <v>74300</v>
      </c>
      <c r="C750" s="40">
        <f t="shared" si="114"/>
        <v>2485.8890000000001</v>
      </c>
      <c r="D750" s="144">
        <f t="shared" si="115"/>
        <v>74250</v>
      </c>
      <c r="E750" s="144">
        <f t="shared" si="122"/>
        <v>2895.75</v>
      </c>
      <c r="F750" s="149">
        <f t="shared" si="123"/>
        <v>2485.8890000000001</v>
      </c>
      <c r="G750" s="150">
        <f t="shared" si="116"/>
        <v>0</v>
      </c>
      <c r="S750" s="135">
        <f t="shared" si="117"/>
        <v>3.9E-2</v>
      </c>
      <c r="T750" s="135" t="str">
        <f t="shared" si="118"/>
        <v/>
      </c>
      <c r="U750" s="134">
        <f t="shared" si="119"/>
        <v>-409.86099999999999</v>
      </c>
      <c r="V750" s="41" t="str">
        <f t="shared" si="120"/>
        <v>Lower Brackets</v>
      </c>
      <c r="W750" s="38">
        <f t="shared" si="121"/>
        <v>0</v>
      </c>
    </row>
    <row r="751" spans="1:23" ht="12.75" customHeight="1" x14ac:dyDescent="0.2">
      <c r="A751" s="39">
        <v>74300</v>
      </c>
      <c r="B751" s="40">
        <v>74400</v>
      </c>
      <c r="C751" s="40">
        <f t="shared" si="114"/>
        <v>2489.7890000000002</v>
      </c>
      <c r="D751" s="144">
        <f t="shared" si="115"/>
        <v>74350</v>
      </c>
      <c r="E751" s="144">
        <f t="shared" si="122"/>
        <v>2899.65</v>
      </c>
      <c r="F751" s="149">
        <f t="shared" si="123"/>
        <v>2489.7890000000002</v>
      </c>
      <c r="G751" s="150">
        <f t="shared" si="116"/>
        <v>0</v>
      </c>
      <c r="S751" s="135">
        <f t="shared" si="117"/>
        <v>3.9E-2</v>
      </c>
      <c r="T751" s="135" t="str">
        <f t="shared" si="118"/>
        <v/>
      </c>
      <c r="U751" s="134">
        <f t="shared" si="119"/>
        <v>-409.86099999999999</v>
      </c>
      <c r="V751" s="41" t="str">
        <f t="shared" si="120"/>
        <v>Lower Brackets</v>
      </c>
      <c r="W751" s="38">
        <f t="shared" si="121"/>
        <v>0</v>
      </c>
    </row>
    <row r="752" spans="1:23" ht="12.75" customHeight="1" x14ac:dyDescent="0.2">
      <c r="A752" s="39">
        <v>74400</v>
      </c>
      <c r="B752" s="40">
        <v>74500</v>
      </c>
      <c r="C752" s="40">
        <f t="shared" si="114"/>
        <v>2493.6890000000003</v>
      </c>
      <c r="D752" s="144">
        <f t="shared" si="115"/>
        <v>74450</v>
      </c>
      <c r="E752" s="144">
        <f t="shared" si="122"/>
        <v>2903.55</v>
      </c>
      <c r="F752" s="149">
        <f t="shared" si="123"/>
        <v>2493.6890000000003</v>
      </c>
      <c r="G752" s="150">
        <f t="shared" si="116"/>
        <v>0</v>
      </c>
      <c r="S752" s="135">
        <f t="shared" si="117"/>
        <v>3.9E-2</v>
      </c>
      <c r="T752" s="135" t="str">
        <f t="shared" si="118"/>
        <v/>
      </c>
      <c r="U752" s="134">
        <f t="shared" si="119"/>
        <v>-409.86099999999999</v>
      </c>
      <c r="V752" s="41" t="str">
        <f t="shared" si="120"/>
        <v>Lower Brackets</v>
      </c>
      <c r="W752" s="38">
        <f t="shared" si="121"/>
        <v>0</v>
      </c>
    </row>
    <row r="753" spans="1:23" ht="12.75" customHeight="1" x14ac:dyDescent="0.2">
      <c r="A753" s="39">
        <v>74500</v>
      </c>
      <c r="B753" s="40">
        <v>74600</v>
      </c>
      <c r="C753" s="40">
        <f t="shared" si="114"/>
        <v>2497.5889999999999</v>
      </c>
      <c r="D753" s="144">
        <f t="shared" si="115"/>
        <v>74550</v>
      </c>
      <c r="E753" s="144">
        <f t="shared" si="122"/>
        <v>2907.45</v>
      </c>
      <c r="F753" s="149">
        <f t="shared" si="123"/>
        <v>2497.5889999999999</v>
      </c>
      <c r="G753" s="150">
        <f t="shared" si="116"/>
        <v>0</v>
      </c>
      <c r="S753" s="135">
        <f t="shared" si="117"/>
        <v>3.9E-2</v>
      </c>
      <c r="T753" s="135" t="str">
        <f t="shared" si="118"/>
        <v/>
      </c>
      <c r="U753" s="134">
        <f t="shared" si="119"/>
        <v>-409.86099999999999</v>
      </c>
      <c r="V753" s="41" t="str">
        <f t="shared" si="120"/>
        <v>Lower Brackets</v>
      </c>
      <c r="W753" s="38">
        <f t="shared" si="121"/>
        <v>0</v>
      </c>
    </row>
    <row r="754" spans="1:23" ht="12.75" customHeight="1" x14ac:dyDescent="0.2">
      <c r="A754" s="39">
        <v>74600</v>
      </c>
      <c r="B754" s="40">
        <v>74700</v>
      </c>
      <c r="C754" s="40">
        <f t="shared" si="114"/>
        <v>2501.489</v>
      </c>
      <c r="D754" s="144">
        <f t="shared" si="115"/>
        <v>74650</v>
      </c>
      <c r="E754" s="144">
        <f t="shared" si="122"/>
        <v>2911.35</v>
      </c>
      <c r="F754" s="149">
        <f t="shared" si="123"/>
        <v>2501.489</v>
      </c>
      <c r="G754" s="150">
        <f t="shared" si="116"/>
        <v>0</v>
      </c>
      <c r="S754" s="135">
        <f t="shared" si="117"/>
        <v>3.9E-2</v>
      </c>
      <c r="T754" s="135" t="str">
        <f t="shared" si="118"/>
        <v/>
      </c>
      <c r="U754" s="134">
        <f t="shared" si="119"/>
        <v>-409.86099999999999</v>
      </c>
      <c r="V754" s="41" t="str">
        <f t="shared" si="120"/>
        <v>Lower Brackets</v>
      </c>
      <c r="W754" s="38">
        <f t="shared" si="121"/>
        <v>0</v>
      </c>
    </row>
    <row r="755" spans="1:23" ht="12.75" customHeight="1" x14ac:dyDescent="0.2">
      <c r="A755" s="39">
        <v>74700</v>
      </c>
      <c r="B755" s="40">
        <v>74800</v>
      </c>
      <c r="C755" s="40">
        <f t="shared" si="114"/>
        <v>2505.3890000000001</v>
      </c>
      <c r="D755" s="144">
        <f t="shared" si="115"/>
        <v>74750</v>
      </c>
      <c r="E755" s="144">
        <f t="shared" si="122"/>
        <v>2915.25</v>
      </c>
      <c r="F755" s="149">
        <f t="shared" si="123"/>
        <v>2505.3890000000001</v>
      </c>
      <c r="G755" s="150">
        <f t="shared" si="116"/>
        <v>0</v>
      </c>
      <c r="S755" s="135">
        <f t="shared" si="117"/>
        <v>3.9E-2</v>
      </c>
      <c r="T755" s="135" t="str">
        <f t="shared" si="118"/>
        <v/>
      </c>
      <c r="U755" s="134">
        <f t="shared" si="119"/>
        <v>-409.86099999999999</v>
      </c>
      <c r="V755" s="41" t="str">
        <f t="shared" si="120"/>
        <v>Lower Brackets</v>
      </c>
      <c r="W755" s="38">
        <f t="shared" si="121"/>
        <v>0</v>
      </c>
    </row>
    <row r="756" spans="1:23" ht="12.75" customHeight="1" x14ac:dyDescent="0.2">
      <c r="A756" s="39">
        <v>74800</v>
      </c>
      <c r="B756" s="40">
        <v>74900</v>
      </c>
      <c r="C756" s="40">
        <f t="shared" si="114"/>
        <v>2509.2890000000002</v>
      </c>
      <c r="D756" s="144">
        <f t="shared" si="115"/>
        <v>74850</v>
      </c>
      <c r="E756" s="144">
        <f t="shared" si="122"/>
        <v>2919.15</v>
      </c>
      <c r="F756" s="149">
        <f t="shared" si="123"/>
        <v>2509.2890000000002</v>
      </c>
      <c r="G756" s="150">
        <f t="shared" si="116"/>
        <v>0</v>
      </c>
      <c r="S756" s="135">
        <f t="shared" si="117"/>
        <v>3.9E-2</v>
      </c>
      <c r="T756" s="135" t="str">
        <f t="shared" si="118"/>
        <v/>
      </c>
      <c r="U756" s="134">
        <f t="shared" si="119"/>
        <v>-409.86099999999999</v>
      </c>
      <c r="V756" s="41" t="str">
        <f t="shared" si="120"/>
        <v>Lower Brackets</v>
      </c>
      <c r="W756" s="38">
        <f t="shared" si="121"/>
        <v>0</v>
      </c>
    </row>
    <row r="757" spans="1:23" ht="12.75" customHeight="1" x14ac:dyDescent="0.2">
      <c r="A757" s="39">
        <v>74900</v>
      </c>
      <c r="B757" s="40">
        <v>75001</v>
      </c>
      <c r="C757" s="40">
        <f t="shared" si="114"/>
        <v>2513.2085000000002</v>
      </c>
      <c r="D757" s="126">
        <f t="shared" si="115"/>
        <v>74950.5</v>
      </c>
      <c r="E757" s="144">
        <f t="shared" si="122"/>
        <v>2923.0695000000001</v>
      </c>
      <c r="F757" s="149">
        <f t="shared" si="123"/>
        <v>2513.2085000000002</v>
      </c>
      <c r="G757" s="150">
        <f t="shared" si="116"/>
        <v>0</v>
      </c>
      <c r="S757" s="135">
        <f t="shared" si="117"/>
        <v>3.9E-2</v>
      </c>
      <c r="T757" s="135" t="str">
        <f t="shared" si="118"/>
        <v/>
      </c>
      <c r="U757" s="134">
        <f t="shared" si="119"/>
        <v>-409.86099999999999</v>
      </c>
      <c r="V757" s="41" t="str">
        <f t="shared" si="120"/>
        <v>Lower Brackets</v>
      </c>
      <c r="W757" s="38">
        <f t="shared" si="121"/>
        <v>0</v>
      </c>
    </row>
    <row r="758" spans="1:23" ht="12.75" customHeight="1" x14ac:dyDescent="0.2">
      <c r="A758" s="39">
        <v>75001</v>
      </c>
      <c r="B758" s="40">
        <v>75101</v>
      </c>
      <c r="C758" s="40">
        <f t="shared" si="114"/>
        <v>2517.1280000000002</v>
      </c>
      <c r="D758" s="144">
        <f t="shared" si="115"/>
        <v>75051</v>
      </c>
      <c r="E758" s="144">
        <f t="shared" si="122"/>
        <v>2926.989</v>
      </c>
      <c r="F758" s="149">
        <f t="shared" si="123"/>
        <v>2517.1280000000002</v>
      </c>
      <c r="G758" s="150">
        <f t="shared" si="116"/>
        <v>0</v>
      </c>
      <c r="S758" s="135">
        <f t="shared" si="117"/>
        <v>3.9E-2</v>
      </c>
      <c r="T758" s="135" t="str">
        <f t="shared" si="118"/>
        <v/>
      </c>
      <c r="U758" s="134">
        <f t="shared" si="119"/>
        <v>-409.86099999999999</v>
      </c>
      <c r="V758" s="41" t="str">
        <f t="shared" si="120"/>
        <v>Lower Brackets</v>
      </c>
      <c r="W758" s="38">
        <f t="shared" si="121"/>
        <v>0</v>
      </c>
    </row>
    <row r="759" spans="1:23" ht="12.75" customHeight="1" x14ac:dyDescent="0.2">
      <c r="A759" s="39">
        <v>75101</v>
      </c>
      <c r="B759" s="40">
        <v>75201</v>
      </c>
      <c r="C759" s="40">
        <f t="shared" si="114"/>
        <v>2521.0280000000002</v>
      </c>
      <c r="D759" s="144">
        <f t="shared" si="115"/>
        <v>75151</v>
      </c>
      <c r="E759" s="144">
        <f t="shared" si="122"/>
        <v>2930.8890000000001</v>
      </c>
      <c r="F759" s="149">
        <f t="shared" si="123"/>
        <v>2521.0280000000002</v>
      </c>
      <c r="G759" s="150">
        <f t="shared" si="116"/>
        <v>0</v>
      </c>
      <c r="S759" s="135">
        <f t="shared" si="117"/>
        <v>3.9E-2</v>
      </c>
      <c r="T759" s="135" t="str">
        <f t="shared" si="118"/>
        <v/>
      </c>
      <c r="U759" s="134">
        <f t="shared" si="119"/>
        <v>-409.86099999999999</v>
      </c>
      <c r="V759" s="41" t="str">
        <f t="shared" si="120"/>
        <v>Lower Brackets</v>
      </c>
      <c r="W759" s="38">
        <f t="shared" si="121"/>
        <v>0</v>
      </c>
    </row>
    <row r="760" spans="1:23" ht="12.75" customHeight="1" x14ac:dyDescent="0.2">
      <c r="A760" s="39">
        <v>75201</v>
      </c>
      <c r="B760" s="40">
        <v>75301</v>
      </c>
      <c r="C760" s="40">
        <f t="shared" si="114"/>
        <v>2524.9280000000003</v>
      </c>
      <c r="D760" s="144">
        <f t="shared" si="115"/>
        <v>75251</v>
      </c>
      <c r="E760" s="144">
        <f t="shared" si="122"/>
        <v>2934.7890000000002</v>
      </c>
      <c r="F760" s="149">
        <f t="shared" si="123"/>
        <v>2524.9280000000003</v>
      </c>
      <c r="G760" s="150">
        <f t="shared" si="116"/>
        <v>0</v>
      </c>
      <c r="S760" s="135">
        <f t="shared" si="117"/>
        <v>3.9E-2</v>
      </c>
      <c r="T760" s="135" t="str">
        <f t="shared" si="118"/>
        <v/>
      </c>
      <c r="U760" s="134">
        <f t="shared" si="119"/>
        <v>-409.86099999999999</v>
      </c>
      <c r="V760" s="41" t="str">
        <f t="shared" si="120"/>
        <v>Lower Brackets</v>
      </c>
      <c r="W760" s="38">
        <f t="shared" si="121"/>
        <v>0</v>
      </c>
    </row>
    <row r="761" spans="1:23" ht="12.75" customHeight="1" x14ac:dyDescent="0.2">
      <c r="A761" s="39">
        <v>75301</v>
      </c>
      <c r="B761" s="40">
        <v>75401</v>
      </c>
      <c r="C761" s="40">
        <f t="shared" si="114"/>
        <v>2528.828</v>
      </c>
      <c r="D761" s="144">
        <f t="shared" si="115"/>
        <v>75351</v>
      </c>
      <c r="E761" s="144">
        <f t="shared" si="122"/>
        <v>2938.6889999999999</v>
      </c>
      <c r="F761" s="149">
        <f t="shared" si="123"/>
        <v>2528.828</v>
      </c>
      <c r="G761" s="150">
        <f t="shared" si="116"/>
        <v>0</v>
      </c>
      <c r="S761" s="135">
        <f t="shared" si="117"/>
        <v>3.9E-2</v>
      </c>
      <c r="T761" s="135" t="str">
        <f t="shared" si="118"/>
        <v/>
      </c>
      <c r="U761" s="134">
        <f t="shared" si="119"/>
        <v>-409.86099999999999</v>
      </c>
      <c r="V761" s="41" t="str">
        <f t="shared" si="120"/>
        <v>Lower Brackets</v>
      </c>
      <c r="W761" s="38">
        <f t="shared" si="121"/>
        <v>0</v>
      </c>
    </row>
    <row r="762" spans="1:23" ht="12.75" customHeight="1" x14ac:dyDescent="0.2">
      <c r="A762" s="39">
        <v>75401</v>
      </c>
      <c r="B762" s="40">
        <v>75501</v>
      </c>
      <c r="C762" s="40">
        <f t="shared" si="114"/>
        <v>2532.7280000000001</v>
      </c>
      <c r="D762" s="144">
        <f t="shared" si="115"/>
        <v>75451</v>
      </c>
      <c r="E762" s="144">
        <f t="shared" si="122"/>
        <v>2942.5889999999999</v>
      </c>
      <c r="F762" s="149">
        <f t="shared" si="123"/>
        <v>2532.7280000000001</v>
      </c>
      <c r="G762" s="150">
        <f t="shared" si="116"/>
        <v>0</v>
      </c>
      <c r="S762" s="135">
        <f t="shared" si="117"/>
        <v>3.9E-2</v>
      </c>
      <c r="T762" s="135" t="str">
        <f t="shared" si="118"/>
        <v/>
      </c>
      <c r="U762" s="134">
        <f t="shared" si="119"/>
        <v>-409.86099999999999</v>
      </c>
      <c r="V762" s="41" t="str">
        <f t="shared" si="120"/>
        <v>Lower Brackets</v>
      </c>
      <c r="W762" s="38">
        <f t="shared" si="121"/>
        <v>0</v>
      </c>
    </row>
    <row r="763" spans="1:23" ht="12.75" customHeight="1" x14ac:dyDescent="0.2">
      <c r="A763" s="39">
        <v>75501</v>
      </c>
      <c r="B763" s="40">
        <v>75601</v>
      </c>
      <c r="C763" s="40">
        <f t="shared" si="114"/>
        <v>2536.6280000000002</v>
      </c>
      <c r="D763" s="144">
        <f t="shared" si="115"/>
        <v>75551</v>
      </c>
      <c r="E763" s="144">
        <f t="shared" si="122"/>
        <v>2946.489</v>
      </c>
      <c r="F763" s="149">
        <f t="shared" si="123"/>
        <v>2536.6280000000002</v>
      </c>
      <c r="G763" s="150">
        <f t="shared" si="116"/>
        <v>0</v>
      </c>
      <c r="S763" s="135">
        <f t="shared" si="117"/>
        <v>3.9E-2</v>
      </c>
      <c r="T763" s="135" t="str">
        <f t="shared" si="118"/>
        <v/>
      </c>
      <c r="U763" s="134">
        <f t="shared" si="119"/>
        <v>-409.86099999999999</v>
      </c>
      <c r="V763" s="41" t="str">
        <f t="shared" si="120"/>
        <v>Lower Brackets</v>
      </c>
      <c r="W763" s="38">
        <f t="shared" si="121"/>
        <v>0</v>
      </c>
    </row>
    <row r="764" spans="1:23" ht="12.75" customHeight="1" x14ac:dyDescent="0.2">
      <c r="A764" s="39">
        <v>75601</v>
      </c>
      <c r="B764" s="40">
        <v>75701</v>
      </c>
      <c r="C764" s="40">
        <f t="shared" si="114"/>
        <v>2540.5280000000002</v>
      </c>
      <c r="D764" s="144">
        <f t="shared" si="115"/>
        <v>75651</v>
      </c>
      <c r="E764" s="144">
        <f t="shared" si="122"/>
        <v>2950.3890000000001</v>
      </c>
      <c r="F764" s="149">
        <f t="shared" si="123"/>
        <v>2540.5280000000002</v>
      </c>
      <c r="G764" s="150">
        <f t="shared" si="116"/>
        <v>0</v>
      </c>
      <c r="S764" s="135">
        <f t="shared" si="117"/>
        <v>3.9E-2</v>
      </c>
      <c r="T764" s="135" t="str">
        <f t="shared" si="118"/>
        <v/>
      </c>
      <c r="U764" s="134">
        <f t="shared" si="119"/>
        <v>-409.86099999999999</v>
      </c>
      <c r="V764" s="41" t="str">
        <f t="shared" si="120"/>
        <v>Lower Brackets</v>
      </c>
      <c r="W764" s="38">
        <f t="shared" si="121"/>
        <v>0</v>
      </c>
    </row>
    <row r="765" spans="1:23" ht="12.75" customHeight="1" x14ac:dyDescent="0.2">
      <c r="A765" s="39">
        <v>75701</v>
      </c>
      <c r="B765" s="40">
        <v>75801</v>
      </c>
      <c r="C765" s="40">
        <f t="shared" si="114"/>
        <v>2544.4280000000003</v>
      </c>
      <c r="D765" s="144">
        <f t="shared" si="115"/>
        <v>75751</v>
      </c>
      <c r="E765" s="144">
        <f t="shared" si="122"/>
        <v>2954.2890000000002</v>
      </c>
      <c r="F765" s="149">
        <f t="shared" si="123"/>
        <v>2544.4280000000003</v>
      </c>
      <c r="G765" s="150">
        <f t="shared" si="116"/>
        <v>0</v>
      </c>
      <c r="S765" s="135">
        <f t="shared" si="117"/>
        <v>3.9E-2</v>
      </c>
      <c r="T765" s="135" t="str">
        <f t="shared" si="118"/>
        <v/>
      </c>
      <c r="U765" s="134">
        <f t="shared" si="119"/>
        <v>-409.86099999999999</v>
      </c>
      <c r="V765" s="41" t="str">
        <f t="shared" si="120"/>
        <v>Lower Brackets</v>
      </c>
      <c r="W765" s="38">
        <f t="shared" si="121"/>
        <v>0</v>
      </c>
    </row>
    <row r="766" spans="1:23" ht="12.75" customHeight="1" x14ac:dyDescent="0.2">
      <c r="A766" s="39">
        <v>75801</v>
      </c>
      <c r="B766" s="40">
        <v>75901</v>
      </c>
      <c r="C766" s="40">
        <f t="shared" si="114"/>
        <v>2548.328</v>
      </c>
      <c r="D766" s="144">
        <f t="shared" si="115"/>
        <v>75851</v>
      </c>
      <c r="E766" s="144">
        <f t="shared" si="122"/>
        <v>2958.1889999999999</v>
      </c>
      <c r="F766" s="149">
        <f t="shared" si="123"/>
        <v>2548.328</v>
      </c>
      <c r="G766" s="150">
        <f t="shared" si="116"/>
        <v>0</v>
      </c>
      <c r="S766" s="135">
        <f t="shared" si="117"/>
        <v>3.9E-2</v>
      </c>
      <c r="T766" s="135" t="str">
        <f t="shared" si="118"/>
        <v/>
      </c>
      <c r="U766" s="134">
        <f t="shared" si="119"/>
        <v>-409.86099999999999</v>
      </c>
      <c r="V766" s="41" t="str">
        <f t="shared" si="120"/>
        <v>Lower Brackets</v>
      </c>
      <c r="W766" s="38">
        <f t="shared" si="121"/>
        <v>0</v>
      </c>
    </row>
    <row r="767" spans="1:23" ht="12.75" customHeight="1" x14ac:dyDescent="0.2">
      <c r="A767" s="39">
        <v>75901</v>
      </c>
      <c r="B767" s="40">
        <v>76001</v>
      </c>
      <c r="C767" s="40">
        <f t="shared" si="114"/>
        <v>2552.2280000000001</v>
      </c>
      <c r="D767" s="144">
        <f t="shared" si="115"/>
        <v>75951</v>
      </c>
      <c r="E767" s="144">
        <f t="shared" si="122"/>
        <v>2962.0889999999999</v>
      </c>
      <c r="F767" s="149">
        <f t="shared" si="123"/>
        <v>2552.2280000000001</v>
      </c>
      <c r="G767" s="150">
        <f t="shared" si="116"/>
        <v>0</v>
      </c>
      <c r="S767" s="135">
        <f t="shared" si="117"/>
        <v>3.9E-2</v>
      </c>
      <c r="T767" s="135" t="str">
        <f t="shared" si="118"/>
        <v/>
      </c>
      <c r="U767" s="134">
        <f t="shared" si="119"/>
        <v>-409.86099999999999</v>
      </c>
      <c r="V767" s="41" t="str">
        <f t="shared" si="120"/>
        <v>Lower Brackets</v>
      </c>
      <c r="W767" s="38">
        <f t="shared" si="121"/>
        <v>0</v>
      </c>
    </row>
    <row r="768" spans="1:23" ht="12.75" customHeight="1" x14ac:dyDescent="0.2">
      <c r="A768" s="39">
        <v>76001</v>
      </c>
      <c r="B768" s="40">
        <v>76101</v>
      </c>
      <c r="C768" s="40">
        <f t="shared" si="114"/>
        <v>2556.1280000000002</v>
      </c>
      <c r="D768" s="144">
        <f t="shared" si="115"/>
        <v>76051</v>
      </c>
      <c r="E768" s="144">
        <f t="shared" si="122"/>
        <v>2965.989</v>
      </c>
      <c r="F768" s="149">
        <f t="shared" si="123"/>
        <v>2556.1280000000002</v>
      </c>
      <c r="G768" s="150">
        <f t="shared" si="116"/>
        <v>0</v>
      </c>
      <c r="S768" s="135">
        <f t="shared" si="117"/>
        <v>3.9E-2</v>
      </c>
      <c r="T768" s="135" t="str">
        <f t="shared" si="118"/>
        <v/>
      </c>
      <c r="U768" s="134">
        <f t="shared" si="119"/>
        <v>-409.86099999999999</v>
      </c>
      <c r="V768" s="41" t="str">
        <f t="shared" si="120"/>
        <v>Lower Brackets</v>
      </c>
      <c r="W768" s="38">
        <f t="shared" si="121"/>
        <v>0</v>
      </c>
    </row>
    <row r="769" spans="1:23" ht="12.75" customHeight="1" x14ac:dyDescent="0.2">
      <c r="A769" s="39">
        <v>76101</v>
      </c>
      <c r="B769" s="40">
        <v>76201</v>
      </c>
      <c r="C769" s="40">
        <f t="shared" si="114"/>
        <v>2560.0280000000002</v>
      </c>
      <c r="D769" s="144">
        <f t="shared" si="115"/>
        <v>76151</v>
      </c>
      <c r="E769" s="144">
        <f t="shared" si="122"/>
        <v>2969.8890000000001</v>
      </c>
      <c r="F769" s="149">
        <f t="shared" si="123"/>
        <v>2560.0280000000002</v>
      </c>
      <c r="G769" s="150">
        <f t="shared" si="116"/>
        <v>0</v>
      </c>
      <c r="S769" s="135">
        <f t="shared" si="117"/>
        <v>3.9E-2</v>
      </c>
      <c r="T769" s="135" t="str">
        <f t="shared" si="118"/>
        <v/>
      </c>
      <c r="U769" s="134">
        <f t="shared" si="119"/>
        <v>-409.86099999999999</v>
      </c>
      <c r="V769" s="41" t="str">
        <f t="shared" si="120"/>
        <v>Lower Brackets</v>
      </c>
      <c r="W769" s="38">
        <f t="shared" si="121"/>
        <v>0</v>
      </c>
    </row>
    <row r="770" spans="1:23" ht="12.75" customHeight="1" x14ac:dyDescent="0.2">
      <c r="A770" s="39">
        <v>76201</v>
      </c>
      <c r="B770" s="40">
        <v>76301</v>
      </c>
      <c r="C770" s="40">
        <f t="shared" si="114"/>
        <v>2563.9280000000003</v>
      </c>
      <c r="D770" s="144">
        <f t="shared" si="115"/>
        <v>76251</v>
      </c>
      <c r="E770" s="144">
        <f t="shared" si="122"/>
        <v>2973.7890000000002</v>
      </c>
      <c r="F770" s="149">
        <f t="shared" si="123"/>
        <v>2563.9280000000003</v>
      </c>
      <c r="G770" s="150">
        <f t="shared" si="116"/>
        <v>0</v>
      </c>
      <c r="S770" s="135">
        <f t="shared" si="117"/>
        <v>3.9E-2</v>
      </c>
      <c r="T770" s="135" t="str">
        <f t="shared" si="118"/>
        <v/>
      </c>
      <c r="U770" s="134">
        <f t="shared" si="119"/>
        <v>-409.86099999999999</v>
      </c>
      <c r="V770" s="41" t="str">
        <f t="shared" si="120"/>
        <v>Lower Brackets</v>
      </c>
      <c r="W770" s="38">
        <f t="shared" si="121"/>
        <v>0</v>
      </c>
    </row>
    <row r="771" spans="1:23" ht="12.75" customHeight="1" x14ac:dyDescent="0.2">
      <c r="A771" s="39">
        <v>76301</v>
      </c>
      <c r="B771" s="40">
        <v>76401</v>
      </c>
      <c r="C771" s="40">
        <f t="shared" si="114"/>
        <v>2567.828</v>
      </c>
      <c r="D771" s="144">
        <f t="shared" si="115"/>
        <v>76351</v>
      </c>
      <c r="E771" s="144">
        <f t="shared" si="122"/>
        <v>2977.6889999999999</v>
      </c>
      <c r="F771" s="149">
        <f t="shared" si="123"/>
        <v>2567.828</v>
      </c>
      <c r="G771" s="150">
        <f t="shared" si="116"/>
        <v>0</v>
      </c>
      <c r="S771" s="135">
        <f t="shared" si="117"/>
        <v>3.9E-2</v>
      </c>
      <c r="T771" s="135" t="str">
        <f t="shared" si="118"/>
        <v/>
      </c>
      <c r="U771" s="134">
        <f t="shared" si="119"/>
        <v>-409.86099999999999</v>
      </c>
      <c r="V771" s="41" t="str">
        <f t="shared" si="120"/>
        <v>Lower Brackets</v>
      </c>
      <c r="W771" s="38">
        <f t="shared" si="121"/>
        <v>0</v>
      </c>
    </row>
    <row r="772" spans="1:23" ht="12.75" customHeight="1" x14ac:dyDescent="0.2">
      <c r="A772" s="39">
        <v>76401</v>
      </c>
      <c r="B772" s="40">
        <v>76501</v>
      </c>
      <c r="C772" s="40">
        <f t="shared" si="114"/>
        <v>2571.7280000000001</v>
      </c>
      <c r="D772" s="144">
        <f t="shared" si="115"/>
        <v>76451</v>
      </c>
      <c r="E772" s="144">
        <f t="shared" si="122"/>
        <v>2981.5889999999999</v>
      </c>
      <c r="F772" s="149">
        <f t="shared" si="123"/>
        <v>2571.7280000000001</v>
      </c>
      <c r="G772" s="150">
        <f t="shared" si="116"/>
        <v>0</v>
      </c>
      <c r="S772" s="135">
        <f t="shared" si="117"/>
        <v>3.9E-2</v>
      </c>
      <c r="T772" s="135" t="str">
        <f t="shared" si="118"/>
        <v/>
      </c>
      <c r="U772" s="134">
        <f t="shared" si="119"/>
        <v>-409.86099999999999</v>
      </c>
      <c r="V772" s="41" t="str">
        <f t="shared" si="120"/>
        <v>Lower Brackets</v>
      </c>
      <c r="W772" s="38">
        <f t="shared" si="121"/>
        <v>0</v>
      </c>
    </row>
    <row r="773" spans="1:23" ht="12.75" customHeight="1" x14ac:dyDescent="0.2">
      <c r="A773" s="39">
        <v>76501</v>
      </c>
      <c r="B773" s="40">
        <v>76601</v>
      </c>
      <c r="C773" s="40">
        <f t="shared" si="114"/>
        <v>2575.6280000000002</v>
      </c>
      <c r="D773" s="144">
        <f t="shared" si="115"/>
        <v>76551</v>
      </c>
      <c r="E773" s="144">
        <f t="shared" si="122"/>
        <v>2985.489</v>
      </c>
      <c r="F773" s="149">
        <f t="shared" si="123"/>
        <v>2575.6280000000002</v>
      </c>
      <c r="G773" s="150">
        <f t="shared" si="116"/>
        <v>0</v>
      </c>
      <c r="S773" s="135">
        <f t="shared" si="117"/>
        <v>3.9E-2</v>
      </c>
      <c r="T773" s="135" t="str">
        <f t="shared" si="118"/>
        <v/>
      </c>
      <c r="U773" s="134">
        <f t="shared" si="119"/>
        <v>-409.86099999999999</v>
      </c>
      <c r="V773" s="41" t="str">
        <f t="shared" si="120"/>
        <v>Lower Brackets</v>
      </c>
      <c r="W773" s="38">
        <f t="shared" si="121"/>
        <v>0</v>
      </c>
    </row>
    <row r="774" spans="1:23" ht="12.75" customHeight="1" x14ac:dyDescent="0.2">
      <c r="A774" s="39">
        <v>76601</v>
      </c>
      <c r="B774" s="40">
        <v>76701</v>
      </c>
      <c r="C774" s="40">
        <f t="shared" si="114"/>
        <v>2579.5280000000002</v>
      </c>
      <c r="D774" s="144">
        <f t="shared" si="115"/>
        <v>76651</v>
      </c>
      <c r="E774" s="144">
        <f t="shared" si="122"/>
        <v>2989.3890000000001</v>
      </c>
      <c r="F774" s="149">
        <f t="shared" si="123"/>
        <v>2579.5280000000002</v>
      </c>
      <c r="G774" s="150">
        <f t="shared" si="116"/>
        <v>0</v>
      </c>
      <c r="S774" s="135">
        <f t="shared" si="117"/>
        <v>3.9E-2</v>
      </c>
      <c r="T774" s="135" t="str">
        <f t="shared" si="118"/>
        <v/>
      </c>
      <c r="U774" s="134">
        <f t="shared" si="119"/>
        <v>-409.86099999999999</v>
      </c>
      <c r="V774" s="41" t="str">
        <f t="shared" si="120"/>
        <v>Lower Brackets</v>
      </c>
      <c r="W774" s="38">
        <f t="shared" si="121"/>
        <v>0</v>
      </c>
    </row>
    <row r="775" spans="1:23" ht="12.75" customHeight="1" x14ac:dyDescent="0.2">
      <c r="A775" s="39">
        <v>76701</v>
      </c>
      <c r="B775" s="40">
        <v>76801</v>
      </c>
      <c r="C775" s="40">
        <f t="shared" si="114"/>
        <v>2583.4280000000003</v>
      </c>
      <c r="D775" s="144">
        <f t="shared" si="115"/>
        <v>76751</v>
      </c>
      <c r="E775" s="144">
        <f t="shared" si="122"/>
        <v>2993.2890000000002</v>
      </c>
      <c r="F775" s="149">
        <f t="shared" si="123"/>
        <v>2583.4280000000003</v>
      </c>
      <c r="G775" s="150">
        <f t="shared" si="116"/>
        <v>0</v>
      </c>
      <c r="S775" s="135">
        <f t="shared" si="117"/>
        <v>3.9E-2</v>
      </c>
      <c r="T775" s="135" t="str">
        <f t="shared" si="118"/>
        <v/>
      </c>
      <c r="U775" s="134">
        <f t="shared" si="119"/>
        <v>-409.86099999999999</v>
      </c>
      <c r="V775" s="41" t="str">
        <f t="shared" si="120"/>
        <v>Lower Brackets</v>
      </c>
      <c r="W775" s="38">
        <f t="shared" si="121"/>
        <v>0</v>
      </c>
    </row>
    <row r="776" spans="1:23" ht="12.75" customHeight="1" x14ac:dyDescent="0.2">
      <c r="A776" s="39">
        <v>76801</v>
      </c>
      <c r="B776" s="40">
        <v>76901</v>
      </c>
      <c r="C776" s="40">
        <f t="shared" ref="C776:C839" si="124">IF(A776&lt;=$J$8,((($A$8:$A$1008+$B$8:$B$1008)/2)*ApplicableTaxRate)+Differential-BracketAdjustment,((($A$8:$A$1008+$B$8:$B$1008)/2)*ApplicableTaxRate)+HighDifferential-BracketAdjustment)</f>
        <v>2587.328</v>
      </c>
      <c r="D776" s="144">
        <f t="shared" ref="D776:D839" si="125">(A776+B776)/2</f>
        <v>76851</v>
      </c>
      <c r="E776" s="144">
        <f t="shared" si="122"/>
        <v>2997.1889999999999</v>
      </c>
      <c r="F776" s="149">
        <f t="shared" si="123"/>
        <v>2587.328</v>
      </c>
      <c r="G776" s="150">
        <f t="shared" ref="G776:G839" si="126">C776-F776</f>
        <v>0</v>
      </c>
      <c r="S776" s="135">
        <f t="shared" ref="S776:S839" si="127">IF(AND(A776&gt;=$I$4,A776&lt;=$J$4),$K$4,IF(AND(A776&gt;=$I$5,A776&lt;=$J$5),$K$5,IF(AND(A776&gt;=$I$6,A776&lt;=$J$6),$K$6,IF(AND(A776&gt;=$I$7,A776&lt;=$J$7),$K$7,IF(AND(A776&gt;=$I$8,A776&lt;=$J$8),$K$8,IF(A776&gt;$J$8,$K$8))))))</f>
        <v>3.9E-2</v>
      </c>
      <c r="T776" s="135" t="str">
        <f t="shared" ref="T776:T839" si="128">IF(A776&gt;$J$8,$K$17,"")</f>
        <v/>
      </c>
      <c r="U776" s="134">
        <f t="shared" ref="U776:U839" si="129">IF(AND(A776&gt;=$I$4,A776&lt;=$J$4),$Q$4,IF(AND(A776&gt;=$I$5,A776&lt;=$J$5),$Q$5,IF(AND(A776&gt;=$I$6,A776&lt;=$J$6),$Q$6,IF(AND(A776&gt;=$I$7,A776&lt;=$J$7),$Q$7,IF(AND(A776&gt;=$I$8,A776&lt;=$J$8),$Q$8,IF(A776&gt;$J$8,$Q$8))))))</f>
        <v>-409.86099999999999</v>
      </c>
      <c r="V776" s="41" t="str">
        <f t="shared" ref="V776:V839" si="130">IF(A776&gt;$J$8,$Q$16,"Lower Brackets")</f>
        <v>Lower Brackets</v>
      </c>
      <c r="W776" s="38">
        <f t="shared" ref="W776:W839" si="131">IFERROR(VLOOKUP(A776,$X$8:$Z$53,3,FALSE),0)</f>
        <v>0</v>
      </c>
    </row>
    <row r="777" spans="1:23" ht="12.75" customHeight="1" x14ac:dyDescent="0.2">
      <c r="A777" s="39">
        <v>76901</v>
      </c>
      <c r="B777" s="40">
        <v>77001</v>
      </c>
      <c r="C777" s="40">
        <f t="shared" si="124"/>
        <v>2591.2280000000001</v>
      </c>
      <c r="D777" s="144">
        <f t="shared" si="125"/>
        <v>76951</v>
      </c>
      <c r="E777" s="144">
        <f t="shared" ref="E777:E840" si="132">D777*S777</f>
        <v>3001.0889999999999</v>
      </c>
      <c r="F777" s="149">
        <f t="shared" ref="F777:F840" si="133">E777+U777</f>
        <v>2591.2280000000001</v>
      </c>
      <c r="G777" s="150">
        <f t="shared" si="126"/>
        <v>0</v>
      </c>
      <c r="S777" s="135">
        <f t="shared" si="127"/>
        <v>3.9E-2</v>
      </c>
      <c r="T777" s="135" t="str">
        <f t="shared" si="128"/>
        <v/>
      </c>
      <c r="U777" s="134">
        <f t="shared" si="129"/>
        <v>-409.86099999999999</v>
      </c>
      <c r="V777" s="41" t="str">
        <f t="shared" si="130"/>
        <v>Lower Brackets</v>
      </c>
      <c r="W777" s="38">
        <f t="shared" si="131"/>
        <v>0</v>
      </c>
    </row>
    <row r="778" spans="1:23" ht="12.75" customHeight="1" x14ac:dyDescent="0.2">
      <c r="A778" s="39">
        <v>77001</v>
      </c>
      <c r="B778" s="40">
        <v>77101</v>
      </c>
      <c r="C778" s="40">
        <f t="shared" si="124"/>
        <v>2595.1280000000002</v>
      </c>
      <c r="D778" s="144">
        <f t="shared" si="125"/>
        <v>77051</v>
      </c>
      <c r="E778" s="144">
        <f t="shared" si="132"/>
        <v>3004.989</v>
      </c>
      <c r="F778" s="149">
        <f t="shared" si="133"/>
        <v>2595.1280000000002</v>
      </c>
      <c r="G778" s="150">
        <f t="shared" si="126"/>
        <v>0</v>
      </c>
      <c r="S778" s="135">
        <f t="shared" si="127"/>
        <v>3.9E-2</v>
      </c>
      <c r="T778" s="135" t="str">
        <f t="shared" si="128"/>
        <v/>
      </c>
      <c r="U778" s="134">
        <f t="shared" si="129"/>
        <v>-409.86099999999999</v>
      </c>
      <c r="V778" s="41" t="str">
        <f t="shared" si="130"/>
        <v>Lower Brackets</v>
      </c>
      <c r="W778" s="38">
        <f t="shared" si="131"/>
        <v>0</v>
      </c>
    </row>
    <row r="779" spans="1:23" ht="12.75" customHeight="1" x14ac:dyDescent="0.2">
      <c r="A779" s="39">
        <v>77101</v>
      </c>
      <c r="B779" s="40">
        <v>77201</v>
      </c>
      <c r="C779" s="40">
        <f t="shared" si="124"/>
        <v>2599.0280000000002</v>
      </c>
      <c r="D779" s="144">
        <f t="shared" si="125"/>
        <v>77151</v>
      </c>
      <c r="E779" s="144">
        <f t="shared" si="132"/>
        <v>3008.8890000000001</v>
      </c>
      <c r="F779" s="149">
        <f t="shared" si="133"/>
        <v>2599.0280000000002</v>
      </c>
      <c r="G779" s="150">
        <f t="shared" si="126"/>
        <v>0</v>
      </c>
      <c r="S779" s="135">
        <f t="shared" si="127"/>
        <v>3.9E-2</v>
      </c>
      <c r="T779" s="135" t="str">
        <f t="shared" si="128"/>
        <v/>
      </c>
      <c r="U779" s="134">
        <f t="shared" si="129"/>
        <v>-409.86099999999999</v>
      </c>
      <c r="V779" s="41" t="str">
        <f t="shared" si="130"/>
        <v>Lower Brackets</v>
      </c>
      <c r="W779" s="38">
        <f t="shared" si="131"/>
        <v>0</v>
      </c>
    </row>
    <row r="780" spans="1:23" ht="12.75" customHeight="1" x14ac:dyDescent="0.2">
      <c r="A780" s="39">
        <v>77201</v>
      </c>
      <c r="B780" s="40">
        <v>77301</v>
      </c>
      <c r="C780" s="40">
        <f t="shared" si="124"/>
        <v>2602.9280000000003</v>
      </c>
      <c r="D780" s="144">
        <f t="shared" si="125"/>
        <v>77251</v>
      </c>
      <c r="E780" s="144">
        <f t="shared" si="132"/>
        <v>3012.7890000000002</v>
      </c>
      <c r="F780" s="149">
        <f t="shared" si="133"/>
        <v>2602.9280000000003</v>
      </c>
      <c r="G780" s="150">
        <f t="shared" si="126"/>
        <v>0</v>
      </c>
      <c r="S780" s="135">
        <f t="shared" si="127"/>
        <v>3.9E-2</v>
      </c>
      <c r="T780" s="135" t="str">
        <f t="shared" si="128"/>
        <v/>
      </c>
      <c r="U780" s="134">
        <f t="shared" si="129"/>
        <v>-409.86099999999999</v>
      </c>
      <c r="V780" s="41" t="str">
        <f t="shared" si="130"/>
        <v>Lower Brackets</v>
      </c>
      <c r="W780" s="38">
        <f t="shared" si="131"/>
        <v>0</v>
      </c>
    </row>
    <row r="781" spans="1:23" ht="12.75" customHeight="1" x14ac:dyDescent="0.2">
      <c r="A781" s="39">
        <v>77301</v>
      </c>
      <c r="B781" s="40">
        <v>77401</v>
      </c>
      <c r="C781" s="40">
        <f t="shared" si="124"/>
        <v>2606.828</v>
      </c>
      <c r="D781" s="144">
        <f t="shared" si="125"/>
        <v>77351</v>
      </c>
      <c r="E781" s="144">
        <f t="shared" si="132"/>
        <v>3016.6889999999999</v>
      </c>
      <c r="F781" s="149">
        <f t="shared" si="133"/>
        <v>2606.828</v>
      </c>
      <c r="G781" s="150">
        <f t="shared" si="126"/>
        <v>0</v>
      </c>
      <c r="S781" s="135">
        <f t="shared" si="127"/>
        <v>3.9E-2</v>
      </c>
      <c r="T781" s="135" t="str">
        <f t="shared" si="128"/>
        <v/>
      </c>
      <c r="U781" s="134">
        <f t="shared" si="129"/>
        <v>-409.86099999999999</v>
      </c>
      <c r="V781" s="41" t="str">
        <f t="shared" si="130"/>
        <v>Lower Brackets</v>
      </c>
      <c r="W781" s="38">
        <f t="shared" si="131"/>
        <v>0</v>
      </c>
    </row>
    <row r="782" spans="1:23" ht="12.75" customHeight="1" x14ac:dyDescent="0.2">
      <c r="A782" s="39">
        <v>77401</v>
      </c>
      <c r="B782" s="40">
        <v>77501</v>
      </c>
      <c r="C782" s="40">
        <f t="shared" si="124"/>
        <v>2610.7280000000001</v>
      </c>
      <c r="D782" s="144">
        <f t="shared" si="125"/>
        <v>77451</v>
      </c>
      <c r="E782" s="144">
        <f t="shared" si="132"/>
        <v>3020.5889999999999</v>
      </c>
      <c r="F782" s="149">
        <f t="shared" si="133"/>
        <v>2610.7280000000001</v>
      </c>
      <c r="G782" s="150">
        <f t="shared" si="126"/>
        <v>0</v>
      </c>
      <c r="S782" s="135">
        <f t="shared" si="127"/>
        <v>3.9E-2</v>
      </c>
      <c r="T782" s="135" t="str">
        <f t="shared" si="128"/>
        <v/>
      </c>
      <c r="U782" s="134">
        <f t="shared" si="129"/>
        <v>-409.86099999999999</v>
      </c>
      <c r="V782" s="41" t="str">
        <f t="shared" si="130"/>
        <v>Lower Brackets</v>
      </c>
      <c r="W782" s="38">
        <f t="shared" si="131"/>
        <v>0</v>
      </c>
    </row>
    <row r="783" spans="1:23" ht="12.75" customHeight="1" x14ac:dyDescent="0.2">
      <c r="A783" s="39">
        <v>77501</v>
      </c>
      <c r="B783" s="40">
        <v>77601</v>
      </c>
      <c r="C783" s="40">
        <f t="shared" si="124"/>
        <v>2614.6280000000002</v>
      </c>
      <c r="D783" s="144">
        <f t="shared" si="125"/>
        <v>77551</v>
      </c>
      <c r="E783" s="144">
        <f t="shared" si="132"/>
        <v>3024.489</v>
      </c>
      <c r="F783" s="149">
        <f t="shared" si="133"/>
        <v>2614.6280000000002</v>
      </c>
      <c r="G783" s="150">
        <f t="shared" si="126"/>
        <v>0</v>
      </c>
      <c r="S783" s="135">
        <f t="shared" si="127"/>
        <v>3.9E-2</v>
      </c>
      <c r="T783" s="135" t="str">
        <f t="shared" si="128"/>
        <v/>
      </c>
      <c r="U783" s="134">
        <f t="shared" si="129"/>
        <v>-409.86099999999999</v>
      </c>
      <c r="V783" s="41" t="str">
        <f t="shared" si="130"/>
        <v>Lower Brackets</v>
      </c>
      <c r="W783" s="38">
        <f t="shared" si="131"/>
        <v>0</v>
      </c>
    </row>
    <row r="784" spans="1:23" ht="12.75" customHeight="1" x14ac:dyDescent="0.2">
      <c r="A784" s="39">
        <v>77601</v>
      </c>
      <c r="B784" s="40">
        <v>77701</v>
      </c>
      <c r="C784" s="40">
        <f t="shared" si="124"/>
        <v>2618.5280000000002</v>
      </c>
      <c r="D784" s="144">
        <f t="shared" si="125"/>
        <v>77651</v>
      </c>
      <c r="E784" s="144">
        <f t="shared" si="132"/>
        <v>3028.3890000000001</v>
      </c>
      <c r="F784" s="149">
        <f t="shared" si="133"/>
        <v>2618.5280000000002</v>
      </c>
      <c r="G784" s="150">
        <f t="shared" si="126"/>
        <v>0</v>
      </c>
      <c r="S784" s="135">
        <f t="shared" si="127"/>
        <v>3.9E-2</v>
      </c>
      <c r="T784" s="135" t="str">
        <f t="shared" si="128"/>
        <v/>
      </c>
      <c r="U784" s="134">
        <f t="shared" si="129"/>
        <v>-409.86099999999999</v>
      </c>
      <c r="V784" s="41" t="str">
        <f t="shared" si="130"/>
        <v>Lower Brackets</v>
      </c>
      <c r="W784" s="38">
        <f t="shared" si="131"/>
        <v>0</v>
      </c>
    </row>
    <row r="785" spans="1:23" ht="12.75" customHeight="1" x14ac:dyDescent="0.2">
      <c r="A785" s="39">
        <v>77701</v>
      </c>
      <c r="B785" s="40">
        <v>77801</v>
      </c>
      <c r="C785" s="40">
        <f t="shared" si="124"/>
        <v>2622.4280000000003</v>
      </c>
      <c r="D785" s="144">
        <f t="shared" si="125"/>
        <v>77751</v>
      </c>
      <c r="E785" s="144">
        <f t="shared" si="132"/>
        <v>3032.2890000000002</v>
      </c>
      <c r="F785" s="149">
        <f t="shared" si="133"/>
        <v>2622.4280000000003</v>
      </c>
      <c r="G785" s="150">
        <f t="shared" si="126"/>
        <v>0</v>
      </c>
      <c r="S785" s="135">
        <f t="shared" si="127"/>
        <v>3.9E-2</v>
      </c>
      <c r="T785" s="135" t="str">
        <f t="shared" si="128"/>
        <v/>
      </c>
      <c r="U785" s="134">
        <f t="shared" si="129"/>
        <v>-409.86099999999999</v>
      </c>
      <c r="V785" s="41" t="str">
        <f t="shared" si="130"/>
        <v>Lower Brackets</v>
      </c>
      <c r="W785" s="38">
        <f t="shared" si="131"/>
        <v>0</v>
      </c>
    </row>
    <row r="786" spans="1:23" ht="12.75" customHeight="1" x14ac:dyDescent="0.2">
      <c r="A786" s="39">
        <v>77801</v>
      </c>
      <c r="B786" s="40">
        <v>77901</v>
      </c>
      <c r="C786" s="40">
        <f t="shared" si="124"/>
        <v>2626.328</v>
      </c>
      <c r="D786" s="144">
        <f t="shared" si="125"/>
        <v>77851</v>
      </c>
      <c r="E786" s="144">
        <f t="shared" si="132"/>
        <v>3036.1889999999999</v>
      </c>
      <c r="F786" s="149">
        <f t="shared" si="133"/>
        <v>2626.328</v>
      </c>
      <c r="G786" s="150">
        <f t="shared" si="126"/>
        <v>0</v>
      </c>
      <c r="S786" s="135">
        <f t="shared" si="127"/>
        <v>3.9E-2</v>
      </c>
      <c r="T786" s="135" t="str">
        <f t="shared" si="128"/>
        <v/>
      </c>
      <c r="U786" s="134">
        <f t="shared" si="129"/>
        <v>-409.86099999999999</v>
      </c>
      <c r="V786" s="41" t="str">
        <f t="shared" si="130"/>
        <v>Lower Brackets</v>
      </c>
      <c r="W786" s="38">
        <f t="shared" si="131"/>
        <v>0</v>
      </c>
    </row>
    <row r="787" spans="1:23" ht="12.75" customHeight="1" x14ac:dyDescent="0.2">
      <c r="A787" s="39">
        <v>77901</v>
      </c>
      <c r="B787" s="40">
        <v>78001</v>
      </c>
      <c r="C787" s="40">
        <f t="shared" si="124"/>
        <v>2630.2280000000001</v>
      </c>
      <c r="D787" s="144">
        <f t="shared" si="125"/>
        <v>77951</v>
      </c>
      <c r="E787" s="144">
        <f t="shared" si="132"/>
        <v>3040.0889999999999</v>
      </c>
      <c r="F787" s="149">
        <f t="shared" si="133"/>
        <v>2630.2280000000001</v>
      </c>
      <c r="G787" s="150">
        <f t="shared" si="126"/>
        <v>0</v>
      </c>
      <c r="S787" s="135">
        <f t="shared" si="127"/>
        <v>3.9E-2</v>
      </c>
      <c r="T787" s="135" t="str">
        <f t="shared" si="128"/>
        <v/>
      </c>
      <c r="U787" s="134">
        <f t="shared" si="129"/>
        <v>-409.86099999999999</v>
      </c>
      <c r="V787" s="41" t="str">
        <f t="shared" si="130"/>
        <v>Lower Brackets</v>
      </c>
      <c r="W787" s="38">
        <f t="shared" si="131"/>
        <v>0</v>
      </c>
    </row>
    <row r="788" spans="1:23" ht="12.75" customHeight="1" x14ac:dyDescent="0.2">
      <c r="A788" s="39">
        <v>78001</v>
      </c>
      <c r="B788" s="40">
        <v>78101</v>
      </c>
      <c r="C788" s="40">
        <f t="shared" si="124"/>
        <v>2634.1280000000002</v>
      </c>
      <c r="D788" s="144">
        <f t="shared" si="125"/>
        <v>78051</v>
      </c>
      <c r="E788" s="144">
        <f t="shared" si="132"/>
        <v>3043.989</v>
      </c>
      <c r="F788" s="149">
        <f t="shared" si="133"/>
        <v>2634.1280000000002</v>
      </c>
      <c r="G788" s="150">
        <f t="shared" si="126"/>
        <v>0</v>
      </c>
      <c r="S788" s="135">
        <f t="shared" si="127"/>
        <v>3.9E-2</v>
      </c>
      <c r="T788" s="135" t="str">
        <f t="shared" si="128"/>
        <v/>
      </c>
      <c r="U788" s="134">
        <f t="shared" si="129"/>
        <v>-409.86099999999999</v>
      </c>
      <c r="V788" s="41" t="str">
        <f t="shared" si="130"/>
        <v>Lower Brackets</v>
      </c>
      <c r="W788" s="38">
        <f t="shared" si="131"/>
        <v>0</v>
      </c>
    </row>
    <row r="789" spans="1:23" ht="12.75" customHeight="1" x14ac:dyDescent="0.2">
      <c r="A789" s="39">
        <v>78101</v>
      </c>
      <c r="B789" s="40">
        <v>78201</v>
      </c>
      <c r="C789" s="40">
        <f t="shared" si="124"/>
        <v>2638.0280000000002</v>
      </c>
      <c r="D789" s="144">
        <f t="shared" si="125"/>
        <v>78151</v>
      </c>
      <c r="E789" s="144">
        <f t="shared" si="132"/>
        <v>3047.8890000000001</v>
      </c>
      <c r="F789" s="149">
        <f t="shared" si="133"/>
        <v>2638.0280000000002</v>
      </c>
      <c r="G789" s="150">
        <f t="shared" si="126"/>
        <v>0</v>
      </c>
      <c r="S789" s="135">
        <f t="shared" si="127"/>
        <v>3.9E-2</v>
      </c>
      <c r="T789" s="135" t="str">
        <f t="shared" si="128"/>
        <v/>
      </c>
      <c r="U789" s="134">
        <f t="shared" si="129"/>
        <v>-409.86099999999999</v>
      </c>
      <c r="V789" s="41" t="str">
        <f t="shared" si="130"/>
        <v>Lower Brackets</v>
      </c>
      <c r="W789" s="38">
        <f t="shared" si="131"/>
        <v>0</v>
      </c>
    </row>
    <row r="790" spans="1:23" ht="12.75" customHeight="1" x14ac:dyDescent="0.2">
      <c r="A790" s="39">
        <v>78201</v>
      </c>
      <c r="B790" s="40">
        <v>78301</v>
      </c>
      <c r="C790" s="40">
        <f t="shared" si="124"/>
        <v>2641.9280000000003</v>
      </c>
      <c r="D790" s="144">
        <f t="shared" si="125"/>
        <v>78251</v>
      </c>
      <c r="E790" s="144">
        <f t="shared" si="132"/>
        <v>3051.7890000000002</v>
      </c>
      <c r="F790" s="149">
        <f t="shared" si="133"/>
        <v>2641.9280000000003</v>
      </c>
      <c r="G790" s="150">
        <f t="shared" si="126"/>
        <v>0</v>
      </c>
      <c r="S790" s="135">
        <f t="shared" si="127"/>
        <v>3.9E-2</v>
      </c>
      <c r="T790" s="135" t="str">
        <f t="shared" si="128"/>
        <v/>
      </c>
      <c r="U790" s="134">
        <f t="shared" si="129"/>
        <v>-409.86099999999999</v>
      </c>
      <c r="V790" s="41" t="str">
        <f t="shared" si="130"/>
        <v>Lower Brackets</v>
      </c>
      <c r="W790" s="38">
        <f t="shared" si="131"/>
        <v>0</v>
      </c>
    </row>
    <row r="791" spans="1:23" ht="12.75" customHeight="1" x14ac:dyDescent="0.2">
      <c r="A791" s="39">
        <v>78301</v>
      </c>
      <c r="B791" s="40">
        <v>78401</v>
      </c>
      <c r="C791" s="40">
        <f t="shared" si="124"/>
        <v>2645.828</v>
      </c>
      <c r="D791" s="144">
        <f t="shared" si="125"/>
        <v>78351</v>
      </c>
      <c r="E791" s="144">
        <f t="shared" si="132"/>
        <v>3055.6889999999999</v>
      </c>
      <c r="F791" s="149">
        <f t="shared" si="133"/>
        <v>2645.828</v>
      </c>
      <c r="G791" s="150">
        <f t="shared" si="126"/>
        <v>0</v>
      </c>
      <c r="S791" s="135">
        <f t="shared" si="127"/>
        <v>3.9E-2</v>
      </c>
      <c r="T791" s="135" t="str">
        <f t="shared" si="128"/>
        <v/>
      </c>
      <c r="U791" s="134">
        <f t="shared" si="129"/>
        <v>-409.86099999999999</v>
      </c>
      <c r="V791" s="41" t="str">
        <f t="shared" si="130"/>
        <v>Lower Brackets</v>
      </c>
      <c r="W791" s="38">
        <f t="shared" si="131"/>
        <v>0</v>
      </c>
    </row>
    <row r="792" spans="1:23" ht="12.75" customHeight="1" x14ac:dyDescent="0.2">
      <c r="A792" s="39">
        <v>78401</v>
      </c>
      <c r="B792" s="40">
        <v>78501</v>
      </c>
      <c r="C792" s="40">
        <f t="shared" si="124"/>
        <v>2649.7280000000001</v>
      </c>
      <c r="D792" s="144">
        <f t="shared" si="125"/>
        <v>78451</v>
      </c>
      <c r="E792" s="144">
        <f t="shared" si="132"/>
        <v>3059.5889999999999</v>
      </c>
      <c r="F792" s="149">
        <f t="shared" si="133"/>
        <v>2649.7280000000001</v>
      </c>
      <c r="G792" s="150">
        <f t="shared" si="126"/>
        <v>0</v>
      </c>
      <c r="S792" s="135">
        <f t="shared" si="127"/>
        <v>3.9E-2</v>
      </c>
      <c r="T792" s="135" t="str">
        <f t="shared" si="128"/>
        <v/>
      </c>
      <c r="U792" s="134">
        <f t="shared" si="129"/>
        <v>-409.86099999999999</v>
      </c>
      <c r="V792" s="41" t="str">
        <f t="shared" si="130"/>
        <v>Lower Brackets</v>
      </c>
      <c r="W792" s="38">
        <f t="shared" si="131"/>
        <v>0</v>
      </c>
    </row>
    <row r="793" spans="1:23" ht="12.75" customHeight="1" x14ac:dyDescent="0.2">
      <c r="A793" s="39">
        <v>78501</v>
      </c>
      <c r="B793" s="40">
        <v>78601</v>
      </c>
      <c r="C793" s="40">
        <f t="shared" si="124"/>
        <v>2653.6280000000002</v>
      </c>
      <c r="D793" s="144">
        <f t="shared" si="125"/>
        <v>78551</v>
      </c>
      <c r="E793" s="144">
        <f t="shared" si="132"/>
        <v>3063.489</v>
      </c>
      <c r="F793" s="149">
        <f t="shared" si="133"/>
        <v>2653.6280000000002</v>
      </c>
      <c r="G793" s="150">
        <f t="shared" si="126"/>
        <v>0</v>
      </c>
      <c r="S793" s="135">
        <f t="shared" si="127"/>
        <v>3.9E-2</v>
      </c>
      <c r="T793" s="135" t="str">
        <f t="shared" si="128"/>
        <v/>
      </c>
      <c r="U793" s="134">
        <f t="shared" si="129"/>
        <v>-409.86099999999999</v>
      </c>
      <c r="V793" s="41" t="str">
        <f t="shared" si="130"/>
        <v>Lower Brackets</v>
      </c>
      <c r="W793" s="38">
        <f t="shared" si="131"/>
        <v>0</v>
      </c>
    </row>
    <row r="794" spans="1:23" ht="12.75" customHeight="1" x14ac:dyDescent="0.2">
      <c r="A794" s="39">
        <v>78601</v>
      </c>
      <c r="B794" s="40">
        <v>78701</v>
      </c>
      <c r="C794" s="40">
        <f t="shared" si="124"/>
        <v>2657.5280000000002</v>
      </c>
      <c r="D794" s="144">
        <f t="shared" si="125"/>
        <v>78651</v>
      </c>
      <c r="E794" s="144">
        <f t="shared" si="132"/>
        <v>3067.3890000000001</v>
      </c>
      <c r="F794" s="149">
        <f t="shared" si="133"/>
        <v>2657.5280000000002</v>
      </c>
      <c r="G794" s="150">
        <f t="shared" si="126"/>
        <v>0</v>
      </c>
      <c r="S794" s="135">
        <f t="shared" si="127"/>
        <v>3.9E-2</v>
      </c>
      <c r="T794" s="135" t="str">
        <f t="shared" si="128"/>
        <v/>
      </c>
      <c r="U794" s="134">
        <f t="shared" si="129"/>
        <v>-409.86099999999999</v>
      </c>
      <c r="V794" s="41" t="str">
        <f t="shared" si="130"/>
        <v>Lower Brackets</v>
      </c>
      <c r="W794" s="38">
        <f t="shared" si="131"/>
        <v>0</v>
      </c>
    </row>
    <row r="795" spans="1:23" ht="12.75" customHeight="1" x14ac:dyDescent="0.2">
      <c r="A795" s="39">
        <v>78701</v>
      </c>
      <c r="B795" s="40">
        <v>78801</v>
      </c>
      <c r="C795" s="40">
        <f t="shared" si="124"/>
        <v>2661.4280000000003</v>
      </c>
      <c r="D795" s="144">
        <f t="shared" si="125"/>
        <v>78751</v>
      </c>
      <c r="E795" s="144">
        <f t="shared" si="132"/>
        <v>3071.2890000000002</v>
      </c>
      <c r="F795" s="149">
        <f t="shared" si="133"/>
        <v>2661.4280000000003</v>
      </c>
      <c r="G795" s="150">
        <f t="shared" si="126"/>
        <v>0</v>
      </c>
      <c r="S795" s="135">
        <f t="shared" si="127"/>
        <v>3.9E-2</v>
      </c>
      <c r="T795" s="135" t="str">
        <f t="shared" si="128"/>
        <v/>
      </c>
      <c r="U795" s="134">
        <f t="shared" si="129"/>
        <v>-409.86099999999999</v>
      </c>
      <c r="V795" s="41" t="str">
        <f t="shared" si="130"/>
        <v>Lower Brackets</v>
      </c>
      <c r="W795" s="38">
        <f t="shared" si="131"/>
        <v>0</v>
      </c>
    </row>
    <row r="796" spans="1:23" ht="12.75" customHeight="1" x14ac:dyDescent="0.2">
      <c r="A796" s="39">
        <v>78801</v>
      </c>
      <c r="B796" s="40">
        <v>78901</v>
      </c>
      <c r="C796" s="40">
        <f t="shared" si="124"/>
        <v>2665.328</v>
      </c>
      <c r="D796" s="144">
        <f t="shared" si="125"/>
        <v>78851</v>
      </c>
      <c r="E796" s="144">
        <f t="shared" si="132"/>
        <v>3075.1889999999999</v>
      </c>
      <c r="F796" s="149">
        <f t="shared" si="133"/>
        <v>2665.328</v>
      </c>
      <c r="G796" s="150">
        <f t="shared" si="126"/>
        <v>0</v>
      </c>
      <c r="S796" s="135">
        <f t="shared" si="127"/>
        <v>3.9E-2</v>
      </c>
      <c r="T796" s="135" t="str">
        <f t="shared" si="128"/>
        <v/>
      </c>
      <c r="U796" s="134">
        <f t="shared" si="129"/>
        <v>-409.86099999999999</v>
      </c>
      <c r="V796" s="41" t="str">
        <f t="shared" si="130"/>
        <v>Lower Brackets</v>
      </c>
      <c r="W796" s="38">
        <f t="shared" si="131"/>
        <v>0</v>
      </c>
    </row>
    <row r="797" spans="1:23" ht="12.75" customHeight="1" x14ac:dyDescent="0.2">
      <c r="A797" s="39">
        <v>78901</v>
      </c>
      <c r="B797" s="40">
        <v>79001</v>
      </c>
      <c r="C797" s="40">
        <f t="shared" si="124"/>
        <v>2669.2280000000001</v>
      </c>
      <c r="D797" s="144">
        <f t="shared" si="125"/>
        <v>78951</v>
      </c>
      <c r="E797" s="144">
        <f t="shared" si="132"/>
        <v>3079.0889999999999</v>
      </c>
      <c r="F797" s="149">
        <f t="shared" si="133"/>
        <v>2669.2280000000001</v>
      </c>
      <c r="G797" s="150">
        <f t="shared" si="126"/>
        <v>0</v>
      </c>
      <c r="S797" s="135">
        <f t="shared" si="127"/>
        <v>3.9E-2</v>
      </c>
      <c r="T797" s="135" t="str">
        <f t="shared" si="128"/>
        <v/>
      </c>
      <c r="U797" s="134">
        <f t="shared" si="129"/>
        <v>-409.86099999999999</v>
      </c>
      <c r="V797" s="41" t="str">
        <f t="shared" si="130"/>
        <v>Lower Brackets</v>
      </c>
      <c r="W797" s="38">
        <f t="shared" si="131"/>
        <v>0</v>
      </c>
    </row>
    <row r="798" spans="1:23" ht="12.75" customHeight="1" x14ac:dyDescent="0.2">
      <c r="A798" s="39">
        <v>79001</v>
      </c>
      <c r="B798" s="40">
        <v>79101</v>
      </c>
      <c r="C798" s="40">
        <f t="shared" si="124"/>
        <v>2673.1280000000002</v>
      </c>
      <c r="D798" s="144">
        <f t="shared" si="125"/>
        <v>79051</v>
      </c>
      <c r="E798" s="144">
        <f t="shared" si="132"/>
        <v>3082.989</v>
      </c>
      <c r="F798" s="149">
        <f t="shared" si="133"/>
        <v>2673.1280000000002</v>
      </c>
      <c r="G798" s="150">
        <f t="shared" si="126"/>
        <v>0</v>
      </c>
      <c r="S798" s="135">
        <f t="shared" si="127"/>
        <v>3.9E-2</v>
      </c>
      <c r="T798" s="135" t="str">
        <f t="shared" si="128"/>
        <v/>
      </c>
      <c r="U798" s="134">
        <f t="shared" si="129"/>
        <v>-409.86099999999999</v>
      </c>
      <c r="V798" s="41" t="str">
        <f t="shared" si="130"/>
        <v>Lower Brackets</v>
      </c>
      <c r="W798" s="38">
        <f t="shared" si="131"/>
        <v>0</v>
      </c>
    </row>
    <row r="799" spans="1:23" ht="12.75" customHeight="1" x14ac:dyDescent="0.2">
      <c r="A799" s="39">
        <v>79101</v>
      </c>
      <c r="B799" s="40">
        <v>79201</v>
      </c>
      <c r="C799" s="40">
        <f t="shared" si="124"/>
        <v>2677.0280000000002</v>
      </c>
      <c r="D799" s="144">
        <f t="shared" si="125"/>
        <v>79151</v>
      </c>
      <c r="E799" s="144">
        <f t="shared" si="132"/>
        <v>3086.8890000000001</v>
      </c>
      <c r="F799" s="149">
        <f t="shared" si="133"/>
        <v>2677.0280000000002</v>
      </c>
      <c r="G799" s="150">
        <f t="shared" si="126"/>
        <v>0</v>
      </c>
      <c r="S799" s="135">
        <f t="shared" si="127"/>
        <v>3.9E-2</v>
      </c>
      <c r="T799" s="135" t="str">
        <f t="shared" si="128"/>
        <v/>
      </c>
      <c r="U799" s="134">
        <f t="shared" si="129"/>
        <v>-409.86099999999999</v>
      </c>
      <c r="V799" s="41" t="str">
        <f t="shared" si="130"/>
        <v>Lower Brackets</v>
      </c>
      <c r="W799" s="38">
        <f t="shared" si="131"/>
        <v>0</v>
      </c>
    </row>
    <row r="800" spans="1:23" ht="12.75" customHeight="1" x14ac:dyDescent="0.2">
      <c r="A800" s="39">
        <v>79201</v>
      </c>
      <c r="B800" s="40">
        <v>79301</v>
      </c>
      <c r="C800" s="40">
        <f t="shared" si="124"/>
        <v>2680.9280000000003</v>
      </c>
      <c r="D800" s="144">
        <f t="shared" si="125"/>
        <v>79251</v>
      </c>
      <c r="E800" s="144">
        <f t="shared" si="132"/>
        <v>3090.7890000000002</v>
      </c>
      <c r="F800" s="149">
        <f t="shared" si="133"/>
        <v>2680.9280000000003</v>
      </c>
      <c r="G800" s="150">
        <f t="shared" si="126"/>
        <v>0</v>
      </c>
      <c r="S800" s="135">
        <f t="shared" si="127"/>
        <v>3.9E-2</v>
      </c>
      <c r="T800" s="135" t="str">
        <f t="shared" si="128"/>
        <v/>
      </c>
      <c r="U800" s="134">
        <f t="shared" si="129"/>
        <v>-409.86099999999999</v>
      </c>
      <c r="V800" s="41" t="str">
        <f t="shared" si="130"/>
        <v>Lower Brackets</v>
      </c>
      <c r="W800" s="38">
        <f t="shared" si="131"/>
        <v>0</v>
      </c>
    </row>
    <row r="801" spans="1:23" ht="12.75" customHeight="1" x14ac:dyDescent="0.2">
      <c r="A801" s="39">
        <v>79301</v>
      </c>
      <c r="B801" s="40">
        <v>79401</v>
      </c>
      <c r="C801" s="40">
        <f t="shared" si="124"/>
        <v>2684.828</v>
      </c>
      <c r="D801" s="144">
        <f t="shared" si="125"/>
        <v>79351</v>
      </c>
      <c r="E801" s="144">
        <f t="shared" si="132"/>
        <v>3094.6889999999999</v>
      </c>
      <c r="F801" s="149">
        <f t="shared" si="133"/>
        <v>2684.828</v>
      </c>
      <c r="G801" s="150">
        <f t="shared" si="126"/>
        <v>0</v>
      </c>
      <c r="S801" s="135">
        <f t="shared" si="127"/>
        <v>3.9E-2</v>
      </c>
      <c r="T801" s="135" t="str">
        <f t="shared" si="128"/>
        <v/>
      </c>
      <c r="U801" s="134">
        <f t="shared" si="129"/>
        <v>-409.86099999999999</v>
      </c>
      <c r="V801" s="41" t="str">
        <f t="shared" si="130"/>
        <v>Lower Brackets</v>
      </c>
      <c r="W801" s="38">
        <f t="shared" si="131"/>
        <v>0</v>
      </c>
    </row>
    <row r="802" spans="1:23" ht="12.75" customHeight="1" x14ac:dyDescent="0.2">
      <c r="A802" s="39">
        <v>79401</v>
      </c>
      <c r="B802" s="40">
        <v>79501</v>
      </c>
      <c r="C802" s="40">
        <f t="shared" si="124"/>
        <v>2688.7280000000001</v>
      </c>
      <c r="D802" s="144">
        <f t="shared" si="125"/>
        <v>79451</v>
      </c>
      <c r="E802" s="144">
        <f t="shared" si="132"/>
        <v>3098.5889999999999</v>
      </c>
      <c r="F802" s="149">
        <f t="shared" si="133"/>
        <v>2688.7280000000001</v>
      </c>
      <c r="G802" s="150">
        <f t="shared" si="126"/>
        <v>0</v>
      </c>
      <c r="S802" s="135">
        <f t="shared" si="127"/>
        <v>3.9E-2</v>
      </c>
      <c r="T802" s="135" t="str">
        <f t="shared" si="128"/>
        <v/>
      </c>
      <c r="U802" s="134">
        <f t="shared" si="129"/>
        <v>-409.86099999999999</v>
      </c>
      <c r="V802" s="41" t="str">
        <f t="shared" si="130"/>
        <v>Lower Brackets</v>
      </c>
      <c r="W802" s="38">
        <f t="shared" si="131"/>
        <v>0</v>
      </c>
    </row>
    <row r="803" spans="1:23" ht="12.75" customHeight="1" x14ac:dyDescent="0.2">
      <c r="A803" s="39">
        <v>79501</v>
      </c>
      <c r="B803" s="40">
        <v>79601</v>
      </c>
      <c r="C803" s="40">
        <f t="shared" si="124"/>
        <v>2692.6280000000002</v>
      </c>
      <c r="D803" s="144">
        <f t="shared" si="125"/>
        <v>79551</v>
      </c>
      <c r="E803" s="144">
        <f t="shared" si="132"/>
        <v>3102.489</v>
      </c>
      <c r="F803" s="149">
        <f t="shared" si="133"/>
        <v>2692.6280000000002</v>
      </c>
      <c r="G803" s="150">
        <f t="shared" si="126"/>
        <v>0</v>
      </c>
      <c r="S803" s="135">
        <f t="shared" si="127"/>
        <v>3.9E-2</v>
      </c>
      <c r="T803" s="135" t="str">
        <f t="shared" si="128"/>
        <v/>
      </c>
      <c r="U803" s="134">
        <f t="shared" si="129"/>
        <v>-409.86099999999999</v>
      </c>
      <c r="V803" s="41" t="str">
        <f t="shared" si="130"/>
        <v>Lower Brackets</v>
      </c>
      <c r="W803" s="38">
        <f t="shared" si="131"/>
        <v>0</v>
      </c>
    </row>
    <row r="804" spans="1:23" ht="12.75" customHeight="1" x14ac:dyDescent="0.2">
      <c r="A804" s="39">
        <v>79601</v>
      </c>
      <c r="B804" s="40">
        <v>79701</v>
      </c>
      <c r="C804" s="40">
        <f t="shared" si="124"/>
        <v>2696.5280000000002</v>
      </c>
      <c r="D804" s="144">
        <f t="shared" si="125"/>
        <v>79651</v>
      </c>
      <c r="E804" s="144">
        <f t="shared" si="132"/>
        <v>3106.3890000000001</v>
      </c>
      <c r="F804" s="149">
        <f t="shared" si="133"/>
        <v>2696.5280000000002</v>
      </c>
      <c r="G804" s="150">
        <f t="shared" si="126"/>
        <v>0</v>
      </c>
      <c r="S804" s="135">
        <f t="shared" si="127"/>
        <v>3.9E-2</v>
      </c>
      <c r="T804" s="135" t="str">
        <f t="shared" si="128"/>
        <v/>
      </c>
      <c r="U804" s="134">
        <f t="shared" si="129"/>
        <v>-409.86099999999999</v>
      </c>
      <c r="V804" s="41" t="str">
        <f t="shared" si="130"/>
        <v>Lower Brackets</v>
      </c>
      <c r="W804" s="38">
        <f t="shared" si="131"/>
        <v>0</v>
      </c>
    </row>
    <row r="805" spans="1:23" ht="12.75" customHeight="1" x14ac:dyDescent="0.2">
      <c r="A805" s="39">
        <v>79701</v>
      </c>
      <c r="B805" s="40">
        <v>79801</v>
      </c>
      <c r="C805" s="40">
        <f t="shared" si="124"/>
        <v>2700.4280000000003</v>
      </c>
      <c r="D805" s="144">
        <f t="shared" si="125"/>
        <v>79751</v>
      </c>
      <c r="E805" s="144">
        <f t="shared" si="132"/>
        <v>3110.2890000000002</v>
      </c>
      <c r="F805" s="149">
        <f t="shared" si="133"/>
        <v>2700.4280000000003</v>
      </c>
      <c r="G805" s="150">
        <f t="shared" si="126"/>
        <v>0</v>
      </c>
      <c r="S805" s="135">
        <f t="shared" si="127"/>
        <v>3.9E-2</v>
      </c>
      <c r="T805" s="135" t="str">
        <f t="shared" si="128"/>
        <v/>
      </c>
      <c r="U805" s="134">
        <f t="shared" si="129"/>
        <v>-409.86099999999999</v>
      </c>
      <c r="V805" s="41" t="str">
        <f t="shared" si="130"/>
        <v>Lower Brackets</v>
      </c>
      <c r="W805" s="38">
        <f t="shared" si="131"/>
        <v>0</v>
      </c>
    </row>
    <row r="806" spans="1:23" ht="12.75" customHeight="1" x14ac:dyDescent="0.2">
      <c r="A806" s="39">
        <v>79801</v>
      </c>
      <c r="B806" s="40">
        <v>79901</v>
      </c>
      <c r="C806" s="40">
        <f t="shared" si="124"/>
        <v>2704.328</v>
      </c>
      <c r="D806" s="144">
        <f t="shared" si="125"/>
        <v>79851</v>
      </c>
      <c r="E806" s="144">
        <f t="shared" si="132"/>
        <v>3114.1889999999999</v>
      </c>
      <c r="F806" s="149">
        <f t="shared" si="133"/>
        <v>2704.328</v>
      </c>
      <c r="G806" s="150">
        <f t="shared" si="126"/>
        <v>0</v>
      </c>
      <c r="S806" s="135">
        <f t="shared" si="127"/>
        <v>3.9E-2</v>
      </c>
      <c r="T806" s="135" t="str">
        <f t="shared" si="128"/>
        <v/>
      </c>
      <c r="U806" s="134">
        <f t="shared" si="129"/>
        <v>-409.86099999999999</v>
      </c>
      <c r="V806" s="41" t="str">
        <f t="shared" si="130"/>
        <v>Lower Brackets</v>
      </c>
      <c r="W806" s="38">
        <f t="shared" si="131"/>
        <v>0</v>
      </c>
    </row>
    <row r="807" spans="1:23" ht="12.75" customHeight="1" x14ac:dyDescent="0.2">
      <c r="A807" s="39">
        <v>79901</v>
      </c>
      <c r="B807" s="40">
        <v>80001</v>
      </c>
      <c r="C807" s="40">
        <f t="shared" si="124"/>
        <v>2708.2280000000001</v>
      </c>
      <c r="D807" s="144">
        <f t="shared" si="125"/>
        <v>79951</v>
      </c>
      <c r="E807" s="144">
        <f t="shared" si="132"/>
        <v>3118.0889999999999</v>
      </c>
      <c r="F807" s="149">
        <f t="shared" si="133"/>
        <v>2708.2280000000001</v>
      </c>
      <c r="G807" s="150">
        <f t="shared" si="126"/>
        <v>0</v>
      </c>
      <c r="S807" s="135">
        <f t="shared" si="127"/>
        <v>3.9E-2</v>
      </c>
      <c r="T807" s="135" t="str">
        <f t="shared" si="128"/>
        <v/>
      </c>
      <c r="U807" s="134">
        <f t="shared" si="129"/>
        <v>-409.86099999999999</v>
      </c>
      <c r="V807" s="41" t="str">
        <f t="shared" si="130"/>
        <v>Lower Brackets</v>
      </c>
      <c r="W807" s="38">
        <f t="shared" si="131"/>
        <v>0</v>
      </c>
    </row>
    <row r="808" spans="1:23" ht="12.75" customHeight="1" x14ac:dyDescent="0.2">
      <c r="A808" s="39">
        <v>80001</v>
      </c>
      <c r="B808" s="40">
        <v>80101</v>
      </c>
      <c r="C808" s="40">
        <f t="shared" si="124"/>
        <v>2712.1280000000002</v>
      </c>
      <c r="D808" s="144">
        <f t="shared" si="125"/>
        <v>80051</v>
      </c>
      <c r="E808" s="144">
        <f t="shared" si="132"/>
        <v>3121.989</v>
      </c>
      <c r="F808" s="149">
        <f t="shared" si="133"/>
        <v>2712.1280000000002</v>
      </c>
      <c r="G808" s="150">
        <f t="shared" si="126"/>
        <v>0</v>
      </c>
      <c r="S808" s="135">
        <f t="shared" si="127"/>
        <v>3.9E-2</v>
      </c>
      <c r="T808" s="135" t="str">
        <f t="shared" si="128"/>
        <v/>
      </c>
      <c r="U808" s="134">
        <f t="shared" si="129"/>
        <v>-409.86099999999999</v>
      </c>
      <c r="V808" s="41" t="str">
        <f t="shared" si="130"/>
        <v>Lower Brackets</v>
      </c>
      <c r="W808" s="38">
        <f t="shared" si="131"/>
        <v>0</v>
      </c>
    </row>
    <row r="809" spans="1:23" ht="12.75" customHeight="1" x14ac:dyDescent="0.2">
      <c r="A809" s="39">
        <v>80101</v>
      </c>
      <c r="B809" s="40">
        <v>80201</v>
      </c>
      <c r="C809" s="40">
        <f t="shared" si="124"/>
        <v>2716.0280000000002</v>
      </c>
      <c r="D809" s="144">
        <f t="shared" si="125"/>
        <v>80151</v>
      </c>
      <c r="E809" s="144">
        <f t="shared" si="132"/>
        <v>3125.8890000000001</v>
      </c>
      <c r="F809" s="149">
        <f t="shared" si="133"/>
        <v>2716.0280000000002</v>
      </c>
      <c r="G809" s="150">
        <f t="shared" si="126"/>
        <v>0</v>
      </c>
      <c r="S809" s="135">
        <f t="shared" si="127"/>
        <v>3.9E-2</v>
      </c>
      <c r="T809" s="135" t="str">
        <f t="shared" si="128"/>
        <v/>
      </c>
      <c r="U809" s="134">
        <f t="shared" si="129"/>
        <v>-409.86099999999999</v>
      </c>
      <c r="V809" s="41" t="str">
        <f t="shared" si="130"/>
        <v>Lower Brackets</v>
      </c>
      <c r="W809" s="38">
        <f t="shared" si="131"/>
        <v>0</v>
      </c>
    </row>
    <row r="810" spans="1:23" ht="12.75" customHeight="1" x14ac:dyDescent="0.2">
      <c r="A810" s="39">
        <v>80201</v>
      </c>
      <c r="B810" s="40">
        <v>80301</v>
      </c>
      <c r="C810" s="40">
        <f t="shared" si="124"/>
        <v>2719.9280000000003</v>
      </c>
      <c r="D810" s="144">
        <f t="shared" si="125"/>
        <v>80251</v>
      </c>
      <c r="E810" s="144">
        <f t="shared" si="132"/>
        <v>3129.7890000000002</v>
      </c>
      <c r="F810" s="149">
        <f t="shared" si="133"/>
        <v>2719.9280000000003</v>
      </c>
      <c r="G810" s="150">
        <f t="shared" si="126"/>
        <v>0</v>
      </c>
      <c r="S810" s="135">
        <f t="shared" si="127"/>
        <v>3.9E-2</v>
      </c>
      <c r="T810" s="135" t="str">
        <f t="shared" si="128"/>
        <v/>
      </c>
      <c r="U810" s="134">
        <f t="shared" si="129"/>
        <v>-409.86099999999999</v>
      </c>
      <c r="V810" s="41" t="str">
        <f t="shared" si="130"/>
        <v>Lower Brackets</v>
      </c>
      <c r="W810" s="38">
        <f t="shared" si="131"/>
        <v>0</v>
      </c>
    </row>
    <row r="811" spans="1:23" ht="12.75" customHeight="1" x14ac:dyDescent="0.2">
      <c r="A811" s="39">
        <v>80301</v>
      </c>
      <c r="B811" s="40">
        <v>80401</v>
      </c>
      <c r="C811" s="40">
        <f t="shared" si="124"/>
        <v>2723.828</v>
      </c>
      <c r="D811" s="144">
        <f t="shared" si="125"/>
        <v>80351</v>
      </c>
      <c r="E811" s="144">
        <f t="shared" si="132"/>
        <v>3133.6889999999999</v>
      </c>
      <c r="F811" s="149">
        <f t="shared" si="133"/>
        <v>2723.828</v>
      </c>
      <c r="G811" s="150">
        <f t="shared" si="126"/>
        <v>0</v>
      </c>
      <c r="S811" s="135">
        <f t="shared" si="127"/>
        <v>3.9E-2</v>
      </c>
      <c r="T811" s="135" t="str">
        <f t="shared" si="128"/>
        <v/>
      </c>
      <c r="U811" s="134">
        <f t="shared" si="129"/>
        <v>-409.86099999999999</v>
      </c>
      <c r="V811" s="41" t="str">
        <f t="shared" si="130"/>
        <v>Lower Brackets</v>
      </c>
      <c r="W811" s="38">
        <f t="shared" si="131"/>
        <v>0</v>
      </c>
    </row>
    <row r="812" spans="1:23" ht="12.75" customHeight="1" x14ac:dyDescent="0.2">
      <c r="A812" s="39">
        <v>80401</v>
      </c>
      <c r="B812" s="40">
        <v>80501</v>
      </c>
      <c r="C812" s="40">
        <f t="shared" si="124"/>
        <v>2727.7280000000001</v>
      </c>
      <c r="D812" s="144">
        <f t="shared" si="125"/>
        <v>80451</v>
      </c>
      <c r="E812" s="144">
        <f t="shared" si="132"/>
        <v>3137.5889999999999</v>
      </c>
      <c r="F812" s="149">
        <f t="shared" si="133"/>
        <v>2727.7280000000001</v>
      </c>
      <c r="G812" s="150">
        <f t="shared" si="126"/>
        <v>0</v>
      </c>
      <c r="S812" s="135">
        <f t="shared" si="127"/>
        <v>3.9E-2</v>
      </c>
      <c r="T812" s="135" t="str">
        <f t="shared" si="128"/>
        <v/>
      </c>
      <c r="U812" s="134">
        <f t="shared" si="129"/>
        <v>-409.86099999999999</v>
      </c>
      <c r="V812" s="41" t="str">
        <f t="shared" si="130"/>
        <v>Lower Brackets</v>
      </c>
      <c r="W812" s="38">
        <f t="shared" si="131"/>
        <v>0</v>
      </c>
    </row>
    <row r="813" spans="1:23" ht="12.75" customHeight="1" x14ac:dyDescent="0.2">
      <c r="A813" s="39">
        <v>80501</v>
      </c>
      <c r="B813" s="40">
        <v>80601</v>
      </c>
      <c r="C813" s="40">
        <f t="shared" si="124"/>
        <v>2731.6280000000002</v>
      </c>
      <c r="D813" s="144">
        <f t="shared" si="125"/>
        <v>80551</v>
      </c>
      <c r="E813" s="144">
        <f t="shared" si="132"/>
        <v>3141.489</v>
      </c>
      <c r="F813" s="149">
        <f t="shared" si="133"/>
        <v>2731.6280000000002</v>
      </c>
      <c r="G813" s="150">
        <f t="shared" si="126"/>
        <v>0</v>
      </c>
      <c r="S813" s="135">
        <f t="shared" si="127"/>
        <v>3.9E-2</v>
      </c>
      <c r="T813" s="135" t="str">
        <f t="shared" si="128"/>
        <v/>
      </c>
      <c r="U813" s="134">
        <f t="shared" si="129"/>
        <v>-409.86099999999999</v>
      </c>
      <c r="V813" s="41" t="str">
        <f t="shared" si="130"/>
        <v>Lower Brackets</v>
      </c>
      <c r="W813" s="38">
        <f t="shared" si="131"/>
        <v>0</v>
      </c>
    </row>
    <row r="814" spans="1:23" ht="12.75" customHeight="1" x14ac:dyDescent="0.2">
      <c r="A814" s="39">
        <v>80601</v>
      </c>
      <c r="B814" s="40">
        <v>80701</v>
      </c>
      <c r="C814" s="40">
        <f t="shared" si="124"/>
        <v>2735.5280000000002</v>
      </c>
      <c r="D814" s="144">
        <f t="shared" si="125"/>
        <v>80651</v>
      </c>
      <c r="E814" s="144">
        <f t="shared" si="132"/>
        <v>3145.3890000000001</v>
      </c>
      <c r="F814" s="149">
        <f t="shared" si="133"/>
        <v>2735.5280000000002</v>
      </c>
      <c r="G814" s="150">
        <f t="shared" si="126"/>
        <v>0</v>
      </c>
      <c r="S814" s="135">
        <f t="shared" si="127"/>
        <v>3.9E-2</v>
      </c>
      <c r="T814" s="135" t="str">
        <f t="shared" si="128"/>
        <v/>
      </c>
      <c r="U814" s="134">
        <f t="shared" si="129"/>
        <v>-409.86099999999999</v>
      </c>
      <c r="V814" s="41" t="str">
        <f t="shared" si="130"/>
        <v>Lower Brackets</v>
      </c>
      <c r="W814" s="38">
        <f t="shared" si="131"/>
        <v>0</v>
      </c>
    </row>
    <row r="815" spans="1:23" ht="12.75" customHeight="1" x14ac:dyDescent="0.2">
      <c r="A815" s="39">
        <v>80701</v>
      </c>
      <c r="B815" s="40">
        <v>80801</v>
      </c>
      <c r="C815" s="40">
        <f t="shared" si="124"/>
        <v>2739.4280000000003</v>
      </c>
      <c r="D815" s="144">
        <f t="shared" si="125"/>
        <v>80751</v>
      </c>
      <c r="E815" s="144">
        <f t="shared" si="132"/>
        <v>3149.2890000000002</v>
      </c>
      <c r="F815" s="149">
        <f t="shared" si="133"/>
        <v>2739.4280000000003</v>
      </c>
      <c r="G815" s="150">
        <f t="shared" si="126"/>
        <v>0</v>
      </c>
      <c r="S815" s="135">
        <f t="shared" si="127"/>
        <v>3.9E-2</v>
      </c>
      <c r="T815" s="135" t="str">
        <f t="shared" si="128"/>
        <v/>
      </c>
      <c r="U815" s="134">
        <f t="shared" si="129"/>
        <v>-409.86099999999999</v>
      </c>
      <c r="V815" s="41" t="str">
        <f t="shared" si="130"/>
        <v>Lower Brackets</v>
      </c>
      <c r="W815" s="38">
        <f t="shared" si="131"/>
        <v>0</v>
      </c>
    </row>
    <row r="816" spans="1:23" ht="12.75" customHeight="1" x14ac:dyDescent="0.2">
      <c r="A816" s="39">
        <v>80801</v>
      </c>
      <c r="B816" s="40">
        <v>80901</v>
      </c>
      <c r="C816" s="40">
        <f t="shared" si="124"/>
        <v>2743.328</v>
      </c>
      <c r="D816" s="144">
        <f t="shared" si="125"/>
        <v>80851</v>
      </c>
      <c r="E816" s="144">
        <f t="shared" si="132"/>
        <v>3153.1889999999999</v>
      </c>
      <c r="F816" s="149">
        <f t="shared" si="133"/>
        <v>2743.328</v>
      </c>
      <c r="G816" s="150">
        <f t="shared" si="126"/>
        <v>0</v>
      </c>
      <c r="S816" s="135">
        <f t="shared" si="127"/>
        <v>3.9E-2</v>
      </c>
      <c r="T816" s="135" t="str">
        <f t="shared" si="128"/>
        <v/>
      </c>
      <c r="U816" s="134">
        <f t="shared" si="129"/>
        <v>-409.86099999999999</v>
      </c>
      <c r="V816" s="41" t="str">
        <f t="shared" si="130"/>
        <v>Lower Brackets</v>
      </c>
      <c r="W816" s="38">
        <f t="shared" si="131"/>
        <v>0</v>
      </c>
    </row>
    <row r="817" spans="1:23" ht="12.75" customHeight="1" x14ac:dyDescent="0.2">
      <c r="A817" s="39">
        <v>80901</v>
      </c>
      <c r="B817" s="40">
        <v>81001</v>
      </c>
      <c r="C817" s="40">
        <f t="shared" si="124"/>
        <v>2747.2280000000001</v>
      </c>
      <c r="D817" s="144">
        <f t="shared" si="125"/>
        <v>80951</v>
      </c>
      <c r="E817" s="144">
        <f t="shared" si="132"/>
        <v>3157.0889999999999</v>
      </c>
      <c r="F817" s="149">
        <f t="shared" si="133"/>
        <v>2747.2280000000001</v>
      </c>
      <c r="G817" s="150">
        <f t="shared" si="126"/>
        <v>0</v>
      </c>
      <c r="S817" s="135">
        <f t="shared" si="127"/>
        <v>3.9E-2</v>
      </c>
      <c r="T817" s="135" t="str">
        <f t="shared" si="128"/>
        <v/>
      </c>
      <c r="U817" s="134">
        <f t="shared" si="129"/>
        <v>-409.86099999999999</v>
      </c>
      <c r="V817" s="41" t="str">
        <f t="shared" si="130"/>
        <v>Lower Brackets</v>
      </c>
      <c r="W817" s="38">
        <f t="shared" si="131"/>
        <v>0</v>
      </c>
    </row>
    <row r="818" spans="1:23" ht="12.75" customHeight="1" x14ac:dyDescent="0.2">
      <c r="A818" s="39">
        <v>81001</v>
      </c>
      <c r="B818" s="40">
        <v>81101</v>
      </c>
      <c r="C818" s="40">
        <f t="shared" si="124"/>
        <v>2751.1280000000002</v>
      </c>
      <c r="D818" s="144">
        <f t="shared" si="125"/>
        <v>81051</v>
      </c>
      <c r="E818" s="144">
        <f t="shared" si="132"/>
        <v>3160.989</v>
      </c>
      <c r="F818" s="149">
        <f t="shared" si="133"/>
        <v>2751.1280000000002</v>
      </c>
      <c r="G818" s="150">
        <f t="shared" si="126"/>
        <v>0</v>
      </c>
      <c r="S818" s="135">
        <f t="shared" si="127"/>
        <v>3.9E-2</v>
      </c>
      <c r="T818" s="135" t="str">
        <f t="shared" si="128"/>
        <v/>
      </c>
      <c r="U818" s="134">
        <f t="shared" si="129"/>
        <v>-409.86099999999999</v>
      </c>
      <c r="V818" s="41" t="str">
        <f t="shared" si="130"/>
        <v>Lower Brackets</v>
      </c>
      <c r="W818" s="38">
        <f t="shared" si="131"/>
        <v>0</v>
      </c>
    </row>
    <row r="819" spans="1:23" ht="12.75" customHeight="1" x14ac:dyDescent="0.2">
      <c r="A819" s="39">
        <v>81101</v>
      </c>
      <c r="B819" s="40">
        <v>81201</v>
      </c>
      <c r="C819" s="40">
        <f t="shared" si="124"/>
        <v>2755.0280000000002</v>
      </c>
      <c r="D819" s="144">
        <f t="shared" si="125"/>
        <v>81151</v>
      </c>
      <c r="E819" s="144">
        <f t="shared" si="132"/>
        <v>3164.8890000000001</v>
      </c>
      <c r="F819" s="149">
        <f t="shared" si="133"/>
        <v>2755.0280000000002</v>
      </c>
      <c r="G819" s="150">
        <f t="shared" si="126"/>
        <v>0</v>
      </c>
      <c r="S819" s="135">
        <f t="shared" si="127"/>
        <v>3.9E-2</v>
      </c>
      <c r="T819" s="135" t="str">
        <f t="shared" si="128"/>
        <v/>
      </c>
      <c r="U819" s="134">
        <f t="shared" si="129"/>
        <v>-409.86099999999999</v>
      </c>
      <c r="V819" s="41" t="str">
        <f t="shared" si="130"/>
        <v>Lower Brackets</v>
      </c>
      <c r="W819" s="38">
        <f t="shared" si="131"/>
        <v>0</v>
      </c>
    </row>
    <row r="820" spans="1:23" ht="12.75" customHeight="1" x14ac:dyDescent="0.2">
      <c r="A820" s="39">
        <v>81201</v>
      </c>
      <c r="B820" s="40">
        <v>81301</v>
      </c>
      <c r="C820" s="40">
        <f t="shared" si="124"/>
        <v>2758.9280000000003</v>
      </c>
      <c r="D820" s="144">
        <f t="shared" si="125"/>
        <v>81251</v>
      </c>
      <c r="E820" s="144">
        <f t="shared" si="132"/>
        <v>3168.7890000000002</v>
      </c>
      <c r="F820" s="149">
        <f t="shared" si="133"/>
        <v>2758.9280000000003</v>
      </c>
      <c r="G820" s="150">
        <f t="shared" si="126"/>
        <v>0</v>
      </c>
      <c r="S820" s="135">
        <f t="shared" si="127"/>
        <v>3.9E-2</v>
      </c>
      <c r="T820" s="135" t="str">
        <f t="shared" si="128"/>
        <v/>
      </c>
      <c r="U820" s="134">
        <f t="shared" si="129"/>
        <v>-409.86099999999999</v>
      </c>
      <c r="V820" s="41" t="str">
        <f t="shared" si="130"/>
        <v>Lower Brackets</v>
      </c>
      <c r="W820" s="38">
        <f t="shared" si="131"/>
        <v>0</v>
      </c>
    </row>
    <row r="821" spans="1:23" ht="12.75" customHeight="1" x14ac:dyDescent="0.2">
      <c r="A821" s="39">
        <v>81301</v>
      </c>
      <c r="B821" s="40">
        <v>81401</v>
      </c>
      <c r="C821" s="40">
        <f t="shared" si="124"/>
        <v>2762.828</v>
      </c>
      <c r="D821" s="144">
        <f t="shared" si="125"/>
        <v>81351</v>
      </c>
      <c r="E821" s="144">
        <f t="shared" si="132"/>
        <v>3172.6889999999999</v>
      </c>
      <c r="F821" s="149">
        <f t="shared" si="133"/>
        <v>2762.828</v>
      </c>
      <c r="G821" s="150">
        <f t="shared" si="126"/>
        <v>0</v>
      </c>
      <c r="S821" s="135">
        <f t="shared" si="127"/>
        <v>3.9E-2</v>
      </c>
      <c r="T821" s="135" t="str">
        <f t="shared" si="128"/>
        <v/>
      </c>
      <c r="U821" s="134">
        <f t="shared" si="129"/>
        <v>-409.86099999999999</v>
      </c>
      <c r="V821" s="41" t="str">
        <f t="shared" si="130"/>
        <v>Lower Brackets</v>
      </c>
      <c r="W821" s="38">
        <f t="shared" si="131"/>
        <v>0</v>
      </c>
    </row>
    <row r="822" spans="1:23" ht="12.75" customHeight="1" x14ac:dyDescent="0.2">
      <c r="A822" s="39">
        <v>81401</v>
      </c>
      <c r="B822" s="40">
        <v>81501</v>
      </c>
      <c r="C822" s="40">
        <f t="shared" si="124"/>
        <v>2766.7280000000001</v>
      </c>
      <c r="D822" s="144">
        <f t="shared" si="125"/>
        <v>81451</v>
      </c>
      <c r="E822" s="144">
        <f t="shared" si="132"/>
        <v>3176.5889999999999</v>
      </c>
      <c r="F822" s="149">
        <f t="shared" si="133"/>
        <v>2766.7280000000001</v>
      </c>
      <c r="G822" s="150">
        <f t="shared" si="126"/>
        <v>0</v>
      </c>
      <c r="S822" s="135">
        <f t="shared" si="127"/>
        <v>3.9E-2</v>
      </c>
      <c r="T822" s="135" t="str">
        <f t="shared" si="128"/>
        <v/>
      </c>
      <c r="U822" s="134">
        <f t="shared" si="129"/>
        <v>-409.86099999999999</v>
      </c>
      <c r="V822" s="41" t="str">
        <f t="shared" si="130"/>
        <v>Lower Brackets</v>
      </c>
      <c r="W822" s="38">
        <f t="shared" si="131"/>
        <v>0</v>
      </c>
    </row>
    <row r="823" spans="1:23" ht="12.75" customHeight="1" x14ac:dyDescent="0.2">
      <c r="A823" s="39">
        <v>81501</v>
      </c>
      <c r="B823" s="40">
        <v>81601</v>
      </c>
      <c r="C823" s="40">
        <f t="shared" si="124"/>
        <v>2770.6280000000002</v>
      </c>
      <c r="D823" s="144">
        <f t="shared" si="125"/>
        <v>81551</v>
      </c>
      <c r="E823" s="144">
        <f t="shared" si="132"/>
        <v>3180.489</v>
      </c>
      <c r="F823" s="149">
        <f t="shared" si="133"/>
        <v>2770.6280000000002</v>
      </c>
      <c r="G823" s="150">
        <f t="shared" si="126"/>
        <v>0</v>
      </c>
      <c r="S823" s="135">
        <f t="shared" si="127"/>
        <v>3.9E-2</v>
      </c>
      <c r="T823" s="135" t="str">
        <f t="shared" si="128"/>
        <v/>
      </c>
      <c r="U823" s="134">
        <f t="shared" si="129"/>
        <v>-409.86099999999999</v>
      </c>
      <c r="V823" s="41" t="str">
        <f t="shared" si="130"/>
        <v>Lower Brackets</v>
      </c>
      <c r="W823" s="38">
        <f t="shared" si="131"/>
        <v>0</v>
      </c>
    </row>
    <row r="824" spans="1:23" ht="12.75" customHeight="1" x14ac:dyDescent="0.2">
      <c r="A824" s="39">
        <v>81601</v>
      </c>
      <c r="B824" s="40">
        <v>81701</v>
      </c>
      <c r="C824" s="40">
        <f t="shared" si="124"/>
        <v>2774.5280000000002</v>
      </c>
      <c r="D824" s="144">
        <f t="shared" si="125"/>
        <v>81651</v>
      </c>
      <c r="E824" s="144">
        <f t="shared" si="132"/>
        <v>3184.3890000000001</v>
      </c>
      <c r="F824" s="149">
        <f t="shared" si="133"/>
        <v>2774.5280000000002</v>
      </c>
      <c r="G824" s="150">
        <f t="shared" si="126"/>
        <v>0</v>
      </c>
      <c r="S824" s="135">
        <f t="shared" si="127"/>
        <v>3.9E-2</v>
      </c>
      <c r="T824" s="135" t="str">
        <f t="shared" si="128"/>
        <v/>
      </c>
      <c r="U824" s="134">
        <f t="shared" si="129"/>
        <v>-409.86099999999999</v>
      </c>
      <c r="V824" s="41" t="str">
        <f t="shared" si="130"/>
        <v>Lower Brackets</v>
      </c>
      <c r="W824" s="38">
        <f t="shared" si="131"/>
        <v>0</v>
      </c>
    </row>
    <row r="825" spans="1:23" ht="12.75" customHeight="1" x14ac:dyDescent="0.2">
      <c r="A825" s="39">
        <v>81701</v>
      </c>
      <c r="B825" s="40">
        <v>81801</v>
      </c>
      <c r="C825" s="40">
        <f t="shared" si="124"/>
        <v>2778.4280000000003</v>
      </c>
      <c r="D825" s="144">
        <f t="shared" si="125"/>
        <v>81751</v>
      </c>
      <c r="E825" s="144">
        <f t="shared" si="132"/>
        <v>3188.2890000000002</v>
      </c>
      <c r="F825" s="149">
        <f t="shared" si="133"/>
        <v>2778.4280000000003</v>
      </c>
      <c r="G825" s="150">
        <f t="shared" si="126"/>
        <v>0</v>
      </c>
      <c r="S825" s="135">
        <f t="shared" si="127"/>
        <v>3.9E-2</v>
      </c>
      <c r="T825" s="135" t="str">
        <f t="shared" si="128"/>
        <v/>
      </c>
      <c r="U825" s="134">
        <f t="shared" si="129"/>
        <v>-409.86099999999999</v>
      </c>
      <c r="V825" s="41" t="str">
        <f t="shared" si="130"/>
        <v>Lower Brackets</v>
      </c>
      <c r="W825" s="38">
        <f t="shared" si="131"/>
        <v>0</v>
      </c>
    </row>
    <row r="826" spans="1:23" ht="12.75" customHeight="1" x14ac:dyDescent="0.2">
      <c r="A826" s="39">
        <v>81801</v>
      </c>
      <c r="B826" s="40">
        <v>81901</v>
      </c>
      <c r="C826" s="40">
        <f t="shared" si="124"/>
        <v>2782.328</v>
      </c>
      <c r="D826" s="144">
        <f t="shared" si="125"/>
        <v>81851</v>
      </c>
      <c r="E826" s="144">
        <f t="shared" si="132"/>
        <v>3192.1889999999999</v>
      </c>
      <c r="F826" s="149">
        <f t="shared" si="133"/>
        <v>2782.328</v>
      </c>
      <c r="G826" s="150">
        <f t="shared" si="126"/>
        <v>0</v>
      </c>
      <c r="S826" s="135">
        <f t="shared" si="127"/>
        <v>3.9E-2</v>
      </c>
      <c r="T826" s="135" t="str">
        <f t="shared" si="128"/>
        <v/>
      </c>
      <c r="U826" s="134">
        <f t="shared" si="129"/>
        <v>-409.86099999999999</v>
      </c>
      <c r="V826" s="41" t="str">
        <f t="shared" si="130"/>
        <v>Lower Brackets</v>
      </c>
      <c r="W826" s="38">
        <f t="shared" si="131"/>
        <v>0</v>
      </c>
    </row>
    <row r="827" spans="1:23" ht="12.75" customHeight="1" x14ac:dyDescent="0.2">
      <c r="A827" s="39">
        <v>81901</v>
      </c>
      <c r="B827" s="40">
        <v>82001</v>
      </c>
      <c r="C827" s="40">
        <f t="shared" si="124"/>
        <v>2786.2280000000001</v>
      </c>
      <c r="D827" s="144">
        <f t="shared" si="125"/>
        <v>81951</v>
      </c>
      <c r="E827" s="144">
        <f t="shared" si="132"/>
        <v>3196.0889999999999</v>
      </c>
      <c r="F827" s="149">
        <f t="shared" si="133"/>
        <v>2786.2280000000001</v>
      </c>
      <c r="G827" s="150">
        <f t="shared" si="126"/>
        <v>0</v>
      </c>
      <c r="S827" s="135">
        <f t="shared" si="127"/>
        <v>3.9E-2</v>
      </c>
      <c r="T827" s="135" t="str">
        <f t="shared" si="128"/>
        <v/>
      </c>
      <c r="U827" s="134">
        <f t="shared" si="129"/>
        <v>-409.86099999999999</v>
      </c>
      <c r="V827" s="41" t="str">
        <f t="shared" si="130"/>
        <v>Lower Brackets</v>
      </c>
      <c r="W827" s="38">
        <f t="shared" si="131"/>
        <v>0</v>
      </c>
    </row>
    <row r="828" spans="1:23" ht="12.75" customHeight="1" x14ac:dyDescent="0.2">
      <c r="A828" s="39">
        <v>82001</v>
      </c>
      <c r="B828" s="40">
        <v>82101</v>
      </c>
      <c r="C828" s="40">
        <f t="shared" si="124"/>
        <v>2790.1280000000002</v>
      </c>
      <c r="D828" s="144">
        <f t="shared" si="125"/>
        <v>82051</v>
      </c>
      <c r="E828" s="144">
        <f t="shared" si="132"/>
        <v>3199.989</v>
      </c>
      <c r="F828" s="149">
        <f t="shared" si="133"/>
        <v>2790.1280000000002</v>
      </c>
      <c r="G828" s="150">
        <f t="shared" si="126"/>
        <v>0</v>
      </c>
      <c r="S828" s="135">
        <f t="shared" si="127"/>
        <v>3.9E-2</v>
      </c>
      <c r="T828" s="135" t="str">
        <f t="shared" si="128"/>
        <v/>
      </c>
      <c r="U828" s="134">
        <f t="shared" si="129"/>
        <v>-409.86099999999999</v>
      </c>
      <c r="V828" s="41" t="str">
        <f t="shared" si="130"/>
        <v>Lower Brackets</v>
      </c>
      <c r="W828" s="38">
        <f t="shared" si="131"/>
        <v>0</v>
      </c>
    </row>
    <row r="829" spans="1:23" ht="12.75" customHeight="1" x14ac:dyDescent="0.2">
      <c r="A829" s="39">
        <v>82101</v>
      </c>
      <c r="B829" s="40">
        <v>82201</v>
      </c>
      <c r="C829" s="40">
        <f t="shared" si="124"/>
        <v>2794.0280000000002</v>
      </c>
      <c r="D829" s="144">
        <f t="shared" si="125"/>
        <v>82151</v>
      </c>
      <c r="E829" s="144">
        <f t="shared" si="132"/>
        <v>3203.8890000000001</v>
      </c>
      <c r="F829" s="149">
        <f t="shared" si="133"/>
        <v>2794.0280000000002</v>
      </c>
      <c r="G829" s="150">
        <f t="shared" si="126"/>
        <v>0</v>
      </c>
      <c r="S829" s="135">
        <f t="shared" si="127"/>
        <v>3.9E-2</v>
      </c>
      <c r="T829" s="135" t="str">
        <f t="shared" si="128"/>
        <v/>
      </c>
      <c r="U829" s="134">
        <f t="shared" si="129"/>
        <v>-409.86099999999999</v>
      </c>
      <c r="V829" s="41" t="str">
        <f t="shared" si="130"/>
        <v>Lower Brackets</v>
      </c>
      <c r="W829" s="38">
        <f t="shared" si="131"/>
        <v>0</v>
      </c>
    </row>
    <row r="830" spans="1:23" ht="12.75" customHeight="1" x14ac:dyDescent="0.2">
      <c r="A830" s="39">
        <v>82201</v>
      </c>
      <c r="B830" s="40">
        <v>82301</v>
      </c>
      <c r="C830" s="40">
        <f t="shared" si="124"/>
        <v>2797.9280000000003</v>
      </c>
      <c r="D830" s="144">
        <f t="shared" si="125"/>
        <v>82251</v>
      </c>
      <c r="E830" s="144">
        <f t="shared" si="132"/>
        <v>3207.7890000000002</v>
      </c>
      <c r="F830" s="149">
        <f t="shared" si="133"/>
        <v>2797.9280000000003</v>
      </c>
      <c r="G830" s="150">
        <f t="shared" si="126"/>
        <v>0</v>
      </c>
      <c r="S830" s="135">
        <f t="shared" si="127"/>
        <v>3.9E-2</v>
      </c>
      <c r="T830" s="135" t="str">
        <f t="shared" si="128"/>
        <v/>
      </c>
      <c r="U830" s="134">
        <f t="shared" si="129"/>
        <v>-409.86099999999999</v>
      </c>
      <c r="V830" s="41" t="str">
        <f t="shared" si="130"/>
        <v>Lower Brackets</v>
      </c>
      <c r="W830" s="38">
        <f t="shared" si="131"/>
        <v>0</v>
      </c>
    </row>
    <row r="831" spans="1:23" ht="12.75" customHeight="1" x14ac:dyDescent="0.2">
      <c r="A831" s="39">
        <v>82301</v>
      </c>
      <c r="B831" s="40">
        <v>82401</v>
      </c>
      <c r="C831" s="40">
        <f t="shared" si="124"/>
        <v>2801.828</v>
      </c>
      <c r="D831" s="144">
        <f t="shared" si="125"/>
        <v>82351</v>
      </c>
      <c r="E831" s="144">
        <f t="shared" si="132"/>
        <v>3211.6889999999999</v>
      </c>
      <c r="F831" s="149">
        <f t="shared" si="133"/>
        <v>2801.828</v>
      </c>
      <c r="G831" s="150">
        <f t="shared" si="126"/>
        <v>0</v>
      </c>
      <c r="S831" s="135">
        <f t="shared" si="127"/>
        <v>3.9E-2</v>
      </c>
      <c r="T831" s="135" t="str">
        <f t="shared" si="128"/>
        <v/>
      </c>
      <c r="U831" s="134">
        <f t="shared" si="129"/>
        <v>-409.86099999999999</v>
      </c>
      <c r="V831" s="41" t="str">
        <f t="shared" si="130"/>
        <v>Lower Brackets</v>
      </c>
      <c r="W831" s="38">
        <f t="shared" si="131"/>
        <v>0</v>
      </c>
    </row>
    <row r="832" spans="1:23" ht="12.75" customHeight="1" x14ac:dyDescent="0.2">
      <c r="A832" s="39">
        <v>82401</v>
      </c>
      <c r="B832" s="40">
        <v>82501</v>
      </c>
      <c r="C832" s="40">
        <f t="shared" si="124"/>
        <v>2805.7280000000001</v>
      </c>
      <c r="D832" s="144">
        <f t="shared" si="125"/>
        <v>82451</v>
      </c>
      <c r="E832" s="144">
        <f t="shared" si="132"/>
        <v>3215.5889999999999</v>
      </c>
      <c r="F832" s="149">
        <f t="shared" si="133"/>
        <v>2805.7280000000001</v>
      </c>
      <c r="G832" s="150">
        <f t="shared" si="126"/>
        <v>0</v>
      </c>
      <c r="S832" s="135">
        <f t="shared" si="127"/>
        <v>3.9E-2</v>
      </c>
      <c r="T832" s="135" t="str">
        <f t="shared" si="128"/>
        <v/>
      </c>
      <c r="U832" s="134">
        <f t="shared" si="129"/>
        <v>-409.86099999999999</v>
      </c>
      <c r="V832" s="41" t="str">
        <f t="shared" si="130"/>
        <v>Lower Brackets</v>
      </c>
      <c r="W832" s="38">
        <f t="shared" si="131"/>
        <v>0</v>
      </c>
    </row>
    <row r="833" spans="1:23" ht="12.75" customHeight="1" x14ac:dyDescent="0.2">
      <c r="A833" s="39">
        <v>82501</v>
      </c>
      <c r="B833" s="40">
        <v>82601</v>
      </c>
      <c r="C833" s="40">
        <f t="shared" si="124"/>
        <v>2809.6280000000002</v>
      </c>
      <c r="D833" s="144">
        <f t="shared" si="125"/>
        <v>82551</v>
      </c>
      <c r="E833" s="144">
        <f t="shared" si="132"/>
        <v>3219.489</v>
      </c>
      <c r="F833" s="149">
        <f t="shared" si="133"/>
        <v>2809.6280000000002</v>
      </c>
      <c r="G833" s="150">
        <f t="shared" si="126"/>
        <v>0</v>
      </c>
      <c r="S833" s="135">
        <f t="shared" si="127"/>
        <v>3.9E-2</v>
      </c>
      <c r="T833" s="135" t="str">
        <f t="shared" si="128"/>
        <v/>
      </c>
      <c r="U833" s="134">
        <f t="shared" si="129"/>
        <v>-409.86099999999999</v>
      </c>
      <c r="V833" s="41" t="str">
        <f t="shared" si="130"/>
        <v>Lower Brackets</v>
      </c>
      <c r="W833" s="38">
        <f t="shared" si="131"/>
        <v>0</v>
      </c>
    </row>
    <row r="834" spans="1:23" ht="12.75" customHeight="1" x14ac:dyDescent="0.2">
      <c r="A834" s="39">
        <v>82601</v>
      </c>
      <c r="B834" s="40">
        <v>82701</v>
      </c>
      <c r="C834" s="40">
        <f t="shared" si="124"/>
        <v>2813.5280000000002</v>
      </c>
      <c r="D834" s="144">
        <f t="shared" si="125"/>
        <v>82651</v>
      </c>
      <c r="E834" s="144">
        <f t="shared" si="132"/>
        <v>3223.3890000000001</v>
      </c>
      <c r="F834" s="149">
        <f t="shared" si="133"/>
        <v>2813.5280000000002</v>
      </c>
      <c r="G834" s="150">
        <f t="shared" si="126"/>
        <v>0</v>
      </c>
      <c r="S834" s="135">
        <f t="shared" si="127"/>
        <v>3.9E-2</v>
      </c>
      <c r="T834" s="135" t="str">
        <f t="shared" si="128"/>
        <v/>
      </c>
      <c r="U834" s="134">
        <f t="shared" si="129"/>
        <v>-409.86099999999999</v>
      </c>
      <c r="V834" s="41" t="str">
        <f t="shared" si="130"/>
        <v>Lower Brackets</v>
      </c>
      <c r="W834" s="38">
        <f t="shared" si="131"/>
        <v>0</v>
      </c>
    </row>
    <row r="835" spans="1:23" ht="12.75" customHeight="1" x14ac:dyDescent="0.2">
      <c r="A835" s="39">
        <v>82701</v>
      </c>
      <c r="B835" s="40">
        <v>82801</v>
      </c>
      <c r="C835" s="40">
        <f t="shared" si="124"/>
        <v>2817.4280000000003</v>
      </c>
      <c r="D835" s="144">
        <f t="shared" si="125"/>
        <v>82751</v>
      </c>
      <c r="E835" s="144">
        <f t="shared" si="132"/>
        <v>3227.2890000000002</v>
      </c>
      <c r="F835" s="149">
        <f t="shared" si="133"/>
        <v>2817.4280000000003</v>
      </c>
      <c r="G835" s="150">
        <f t="shared" si="126"/>
        <v>0</v>
      </c>
      <c r="S835" s="135">
        <f t="shared" si="127"/>
        <v>3.9E-2</v>
      </c>
      <c r="T835" s="135" t="str">
        <f t="shared" si="128"/>
        <v/>
      </c>
      <c r="U835" s="134">
        <f t="shared" si="129"/>
        <v>-409.86099999999999</v>
      </c>
      <c r="V835" s="41" t="str">
        <f t="shared" si="130"/>
        <v>Lower Brackets</v>
      </c>
      <c r="W835" s="38">
        <f t="shared" si="131"/>
        <v>0</v>
      </c>
    </row>
    <row r="836" spans="1:23" ht="12.75" customHeight="1" x14ac:dyDescent="0.2">
      <c r="A836" s="39">
        <v>82801</v>
      </c>
      <c r="B836" s="40">
        <v>82901</v>
      </c>
      <c r="C836" s="40">
        <f t="shared" si="124"/>
        <v>2821.328</v>
      </c>
      <c r="D836" s="144">
        <f t="shared" si="125"/>
        <v>82851</v>
      </c>
      <c r="E836" s="144">
        <f t="shared" si="132"/>
        <v>3231.1889999999999</v>
      </c>
      <c r="F836" s="149">
        <f t="shared" si="133"/>
        <v>2821.328</v>
      </c>
      <c r="G836" s="150">
        <f t="shared" si="126"/>
        <v>0</v>
      </c>
      <c r="S836" s="135">
        <f t="shared" si="127"/>
        <v>3.9E-2</v>
      </c>
      <c r="T836" s="135" t="str">
        <f t="shared" si="128"/>
        <v/>
      </c>
      <c r="U836" s="134">
        <f t="shared" si="129"/>
        <v>-409.86099999999999</v>
      </c>
      <c r="V836" s="41" t="str">
        <f t="shared" si="130"/>
        <v>Lower Brackets</v>
      </c>
      <c r="W836" s="38">
        <f t="shared" si="131"/>
        <v>0</v>
      </c>
    </row>
    <row r="837" spans="1:23" ht="12.75" customHeight="1" x14ac:dyDescent="0.2">
      <c r="A837" s="39">
        <v>82901</v>
      </c>
      <c r="B837" s="40">
        <v>83001</v>
      </c>
      <c r="C837" s="40">
        <f t="shared" si="124"/>
        <v>2825.2280000000001</v>
      </c>
      <c r="D837" s="144">
        <f t="shared" si="125"/>
        <v>82951</v>
      </c>
      <c r="E837" s="144">
        <f t="shared" si="132"/>
        <v>3235.0889999999999</v>
      </c>
      <c r="F837" s="149">
        <f t="shared" si="133"/>
        <v>2825.2280000000001</v>
      </c>
      <c r="G837" s="150">
        <f t="shared" si="126"/>
        <v>0</v>
      </c>
      <c r="S837" s="135">
        <f t="shared" si="127"/>
        <v>3.9E-2</v>
      </c>
      <c r="T837" s="135" t="str">
        <f t="shared" si="128"/>
        <v/>
      </c>
      <c r="U837" s="134">
        <f t="shared" si="129"/>
        <v>-409.86099999999999</v>
      </c>
      <c r="V837" s="41" t="str">
        <f t="shared" si="130"/>
        <v>Lower Brackets</v>
      </c>
      <c r="W837" s="38">
        <f t="shared" si="131"/>
        <v>0</v>
      </c>
    </row>
    <row r="838" spans="1:23" ht="12.75" customHeight="1" x14ac:dyDescent="0.2">
      <c r="A838" s="39">
        <v>83001</v>
      </c>
      <c r="B838" s="40">
        <v>83101</v>
      </c>
      <c r="C838" s="40">
        <f t="shared" si="124"/>
        <v>2829.1280000000002</v>
      </c>
      <c r="D838" s="144">
        <f t="shared" si="125"/>
        <v>83051</v>
      </c>
      <c r="E838" s="144">
        <f t="shared" si="132"/>
        <v>3238.989</v>
      </c>
      <c r="F838" s="149">
        <f t="shared" si="133"/>
        <v>2829.1280000000002</v>
      </c>
      <c r="G838" s="150">
        <f t="shared" si="126"/>
        <v>0</v>
      </c>
      <c r="S838" s="135">
        <f t="shared" si="127"/>
        <v>3.9E-2</v>
      </c>
      <c r="T838" s="135" t="str">
        <f t="shared" si="128"/>
        <v/>
      </c>
      <c r="U838" s="134">
        <f t="shared" si="129"/>
        <v>-409.86099999999999</v>
      </c>
      <c r="V838" s="41" t="str">
        <f t="shared" si="130"/>
        <v>Lower Brackets</v>
      </c>
      <c r="W838" s="38">
        <f t="shared" si="131"/>
        <v>0</v>
      </c>
    </row>
    <row r="839" spans="1:23" ht="12.75" customHeight="1" x14ac:dyDescent="0.2">
      <c r="A839" s="39">
        <v>83101</v>
      </c>
      <c r="B839" s="40">
        <v>83201</v>
      </c>
      <c r="C839" s="40">
        <f t="shared" si="124"/>
        <v>2833.0280000000002</v>
      </c>
      <c r="D839" s="144">
        <f t="shared" si="125"/>
        <v>83151</v>
      </c>
      <c r="E839" s="144">
        <f t="shared" si="132"/>
        <v>3242.8890000000001</v>
      </c>
      <c r="F839" s="149">
        <f t="shared" si="133"/>
        <v>2833.0280000000002</v>
      </c>
      <c r="G839" s="150">
        <f t="shared" si="126"/>
        <v>0</v>
      </c>
      <c r="S839" s="135">
        <f t="shared" si="127"/>
        <v>3.9E-2</v>
      </c>
      <c r="T839" s="135" t="str">
        <f t="shared" si="128"/>
        <v/>
      </c>
      <c r="U839" s="134">
        <f t="shared" si="129"/>
        <v>-409.86099999999999</v>
      </c>
      <c r="V839" s="41" t="str">
        <f t="shared" si="130"/>
        <v>Lower Brackets</v>
      </c>
      <c r="W839" s="38">
        <f t="shared" si="131"/>
        <v>0</v>
      </c>
    </row>
    <row r="840" spans="1:23" ht="12.75" customHeight="1" x14ac:dyDescent="0.2">
      <c r="A840" s="39">
        <v>83201</v>
      </c>
      <c r="B840" s="40">
        <v>83301</v>
      </c>
      <c r="C840" s="40">
        <f t="shared" ref="C840:C903" si="134">IF(A840&lt;=$J$8,((($A$8:$A$1008+$B$8:$B$1008)/2)*ApplicableTaxRate)+Differential-BracketAdjustment,((($A$8:$A$1008+$B$8:$B$1008)/2)*ApplicableTaxRate)+HighDifferential-BracketAdjustment)</f>
        <v>2836.9280000000003</v>
      </c>
      <c r="D840" s="144">
        <f t="shared" ref="D840:D903" si="135">(A840+B840)/2</f>
        <v>83251</v>
      </c>
      <c r="E840" s="144">
        <f t="shared" si="132"/>
        <v>3246.7890000000002</v>
      </c>
      <c r="F840" s="149">
        <f t="shared" si="133"/>
        <v>2836.9280000000003</v>
      </c>
      <c r="G840" s="150">
        <f t="shared" ref="G840:G903" si="136">C840-F840</f>
        <v>0</v>
      </c>
      <c r="S840" s="135">
        <f t="shared" ref="S840:S903" si="137">IF(AND(A840&gt;=$I$4,A840&lt;=$J$4),$K$4,IF(AND(A840&gt;=$I$5,A840&lt;=$J$5),$K$5,IF(AND(A840&gt;=$I$6,A840&lt;=$J$6),$K$6,IF(AND(A840&gt;=$I$7,A840&lt;=$J$7),$K$7,IF(AND(A840&gt;=$I$8,A840&lt;=$J$8),$K$8,IF(A840&gt;$J$8,$K$8))))))</f>
        <v>3.9E-2</v>
      </c>
      <c r="T840" s="135" t="str">
        <f t="shared" ref="T840:T903" si="138">IF(A840&gt;$J$8,$K$17,"")</f>
        <v/>
      </c>
      <c r="U840" s="134">
        <f t="shared" ref="U840:U903" si="139">IF(AND(A840&gt;=$I$4,A840&lt;=$J$4),$Q$4,IF(AND(A840&gt;=$I$5,A840&lt;=$J$5),$Q$5,IF(AND(A840&gt;=$I$6,A840&lt;=$J$6),$Q$6,IF(AND(A840&gt;=$I$7,A840&lt;=$J$7),$Q$7,IF(AND(A840&gt;=$I$8,A840&lt;=$J$8),$Q$8,IF(A840&gt;$J$8,$Q$8))))))</f>
        <v>-409.86099999999999</v>
      </c>
      <c r="V840" s="41" t="str">
        <f t="shared" ref="V840:V903" si="140">IF(A840&gt;$J$8,$Q$16,"Lower Brackets")</f>
        <v>Lower Brackets</v>
      </c>
      <c r="W840" s="38">
        <f t="shared" ref="W840:W903" si="141">IFERROR(VLOOKUP(A840,$X$8:$Z$53,3,FALSE),0)</f>
        <v>0</v>
      </c>
    </row>
    <row r="841" spans="1:23" ht="12.75" customHeight="1" x14ac:dyDescent="0.2">
      <c r="A841" s="39">
        <v>83301</v>
      </c>
      <c r="B841" s="40">
        <v>83401</v>
      </c>
      <c r="C841" s="40">
        <f t="shared" si="134"/>
        <v>2840.828</v>
      </c>
      <c r="D841" s="144">
        <f t="shared" si="135"/>
        <v>83351</v>
      </c>
      <c r="E841" s="144">
        <f t="shared" ref="E841:E904" si="142">D841*S841</f>
        <v>3250.6889999999999</v>
      </c>
      <c r="F841" s="149">
        <f t="shared" ref="F841:F904" si="143">E841+U841</f>
        <v>2840.828</v>
      </c>
      <c r="G841" s="150">
        <f t="shared" si="136"/>
        <v>0</v>
      </c>
      <c r="S841" s="135">
        <f t="shared" si="137"/>
        <v>3.9E-2</v>
      </c>
      <c r="T841" s="135" t="str">
        <f t="shared" si="138"/>
        <v/>
      </c>
      <c r="U841" s="134">
        <f t="shared" si="139"/>
        <v>-409.86099999999999</v>
      </c>
      <c r="V841" s="41" t="str">
        <f t="shared" si="140"/>
        <v>Lower Brackets</v>
      </c>
      <c r="W841" s="38">
        <f t="shared" si="141"/>
        <v>0</v>
      </c>
    </row>
    <row r="842" spans="1:23" ht="12.75" customHeight="1" x14ac:dyDescent="0.2">
      <c r="A842" s="39">
        <v>83401</v>
      </c>
      <c r="B842" s="40">
        <v>83501</v>
      </c>
      <c r="C842" s="40">
        <f t="shared" si="134"/>
        <v>2844.7280000000001</v>
      </c>
      <c r="D842" s="144">
        <f t="shared" si="135"/>
        <v>83451</v>
      </c>
      <c r="E842" s="144">
        <f t="shared" si="142"/>
        <v>3254.5889999999999</v>
      </c>
      <c r="F842" s="149">
        <f t="shared" si="143"/>
        <v>2844.7280000000001</v>
      </c>
      <c r="G842" s="150">
        <f t="shared" si="136"/>
        <v>0</v>
      </c>
      <c r="S842" s="135">
        <f t="shared" si="137"/>
        <v>3.9E-2</v>
      </c>
      <c r="T842" s="135" t="str">
        <f t="shared" si="138"/>
        <v/>
      </c>
      <c r="U842" s="134">
        <f t="shared" si="139"/>
        <v>-409.86099999999999</v>
      </c>
      <c r="V842" s="41" t="str">
        <f t="shared" si="140"/>
        <v>Lower Brackets</v>
      </c>
      <c r="W842" s="38">
        <f t="shared" si="141"/>
        <v>0</v>
      </c>
    </row>
    <row r="843" spans="1:23" ht="12.75" customHeight="1" x14ac:dyDescent="0.2">
      <c r="A843" s="39">
        <v>83501</v>
      </c>
      <c r="B843" s="40">
        <v>83601</v>
      </c>
      <c r="C843" s="40">
        <f t="shared" si="134"/>
        <v>2848.6280000000002</v>
      </c>
      <c r="D843" s="144">
        <f t="shared" si="135"/>
        <v>83551</v>
      </c>
      <c r="E843" s="144">
        <f t="shared" si="142"/>
        <v>3258.489</v>
      </c>
      <c r="F843" s="149">
        <f t="shared" si="143"/>
        <v>2848.6280000000002</v>
      </c>
      <c r="G843" s="150">
        <f t="shared" si="136"/>
        <v>0</v>
      </c>
      <c r="S843" s="135">
        <f t="shared" si="137"/>
        <v>3.9E-2</v>
      </c>
      <c r="T843" s="135" t="str">
        <f t="shared" si="138"/>
        <v/>
      </c>
      <c r="U843" s="134">
        <f t="shared" si="139"/>
        <v>-409.86099999999999</v>
      </c>
      <c r="V843" s="41" t="str">
        <f t="shared" si="140"/>
        <v>Lower Brackets</v>
      </c>
      <c r="W843" s="38">
        <f t="shared" si="141"/>
        <v>0</v>
      </c>
    </row>
    <row r="844" spans="1:23" ht="12.75" customHeight="1" x14ac:dyDescent="0.2">
      <c r="A844" s="39">
        <v>83601</v>
      </c>
      <c r="B844" s="40">
        <v>83701</v>
      </c>
      <c r="C844" s="40">
        <f t="shared" si="134"/>
        <v>2852.5280000000002</v>
      </c>
      <c r="D844" s="144">
        <f t="shared" si="135"/>
        <v>83651</v>
      </c>
      <c r="E844" s="144">
        <f t="shared" si="142"/>
        <v>3262.3890000000001</v>
      </c>
      <c r="F844" s="149">
        <f t="shared" si="143"/>
        <v>2852.5280000000002</v>
      </c>
      <c r="G844" s="150">
        <f t="shared" si="136"/>
        <v>0</v>
      </c>
      <c r="S844" s="135">
        <f t="shared" si="137"/>
        <v>3.9E-2</v>
      </c>
      <c r="T844" s="135" t="str">
        <f t="shared" si="138"/>
        <v/>
      </c>
      <c r="U844" s="134">
        <f t="shared" si="139"/>
        <v>-409.86099999999999</v>
      </c>
      <c r="V844" s="41" t="str">
        <f t="shared" si="140"/>
        <v>Lower Brackets</v>
      </c>
      <c r="W844" s="38">
        <f t="shared" si="141"/>
        <v>0</v>
      </c>
    </row>
    <row r="845" spans="1:23" ht="12.75" customHeight="1" x14ac:dyDescent="0.2">
      <c r="A845" s="39">
        <v>83701</v>
      </c>
      <c r="B845" s="40">
        <v>83801</v>
      </c>
      <c r="C845" s="40">
        <f t="shared" si="134"/>
        <v>2856.4280000000003</v>
      </c>
      <c r="D845" s="144">
        <f t="shared" si="135"/>
        <v>83751</v>
      </c>
      <c r="E845" s="144">
        <f t="shared" si="142"/>
        <v>3266.2890000000002</v>
      </c>
      <c r="F845" s="149">
        <f t="shared" si="143"/>
        <v>2856.4280000000003</v>
      </c>
      <c r="G845" s="150">
        <f t="shared" si="136"/>
        <v>0</v>
      </c>
      <c r="S845" s="135">
        <f t="shared" si="137"/>
        <v>3.9E-2</v>
      </c>
      <c r="T845" s="135" t="str">
        <f t="shared" si="138"/>
        <v/>
      </c>
      <c r="U845" s="134">
        <f t="shared" si="139"/>
        <v>-409.86099999999999</v>
      </c>
      <c r="V845" s="41" t="str">
        <f t="shared" si="140"/>
        <v>Lower Brackets</v>
      </c>
      <c r="W845" s="38">
        <f t="shared" si="141"/>
        <v>0</v>
      </c>
    </row>
    <row r="846" spans="1:23" ht="12.75" customHeight="1" x14ac:dyDescent="0.2">
      <c r="A846" s="39">
        <v>83801</v>
      </c>
      <c r="B846" s="40">
        <v>83901</v>
      </c>
      <c r="C846" s="40">
        <f t="shared" si="134"/>
        <v>2860.328</v>
      </c>
      <c r="D846" s="144">
        <f t="shared" si="135"/>
        <v>83851</v>
      </c>
      <c r="E846" s="144">
        <f t="shared" si="142"/>
        <v>3270.1889999999999</v>
      </c>
      <c r="F846" s="149">
        <f t="shared" si="143"/>
        <v>2860.328</v>
      </c>
      <c r="G846" s="150">
        <f t="shared" si="136"/>
        <v>0</v>
      </c>
      <c r="S846" s="135">
        <f t="shared" si="137"/>
        <v>3.9E-2</v>
      </c>
      <c r="T846" s="135" t="str">
        <f t="shared" si="138"/>
        <v/>
      </c>
      <c r="U846" s="134">
        <f t="shared" si="139"/>
        <v>-409.86099999999999</v>
      </c>
      <c r="V846" s="41" t="str">
        <f t="shared" si="140"/>
        <v>Lower Brackets</v>
      </c>
      <c r="W846" s="38">
        <f t="shared" si="141"/>
        <v>0</v>
      </c>
    </row>
    <row r="847" spans="1:23" ht="12.75" customHeight="1" x14ac:dyDescent="0.2">
      <c r="A847" s="39">
        <v>83901</v>
      </c>
      <c r="B847" s="40">
        <v>84001</v>
      </c>
      <c r="C847" s="40">
        <f t="shared" si="134"/>
        <v>2864.2280000000001</v>
      </c>
      <c r="D847" s="144">
        <f t="shared" si="135"/>
        <v>83951</v>
      </c>
      <c r="E847" s="144">
        <f t="shared" si="142"/>
        <v>3274.0889999999999</v>
      </c>
      <c r="F847" s="149">
        <f t="shared" si="143"/>
        <v>2864.2280000000001</v>
      </c>
      <c r="G847" s="150">
        <f t="shared" si="136"/>
        <v>0</v>
      </c>
      <c r="S847" s="135">
        <f t="shared" si="137"/>
        <v>3.9E-2</v>
      </c>
      <c r="T847" s="135" t="str">
        <f t="shared" si="138"/>
        <v/>
      </c>
      <c r="U847" s="134">
        <f t="shared" si="139"/>
        <v>-409.86099999999999</v>
      </c>
      <c r="V847" s="41" t="str">
        <f t="shared" si="140"/>
        <v>Lower Brackets</v>
      </c>
      <c r="W847" s="38">
        <f t="shared" si="141"/>
        <v>0</v>
      </c>
    </row>
    <row r="848" spans="1:23" ht="12.75" customHeight="1" x14ac:dyDescent="0.2">
      <c r="A848" s="39">
        <v>84001</v>
      </c>
      <c r="B848" s="40">
        <v>84101</v>
      </c>
      <c r="C848" s="40">
        <f t="shared" si="134"/>
        <v>2868.1280000000002</v>
      </c>
      <c r="D848" s="144">
        <f t="shared" si="135"/>
        <v>84051</v>
      </c>
      <c r="E848" s="144">
        <f t="shared" si="142"/>
        <v>3277.989</v>
      </c>
      <c r="F848" s="149">
        <f t="shared" si="143"/>
        <v>2868.1280000000002</v>
      </c>
      <c r="G848" s="150">
        <f t="shared" si="136"/>
        <v>0</v>
      </c>
      <c r="S848" s="135">
        <f t="shared" si="137"/>
        <v>3.9E-2</v>
      </c>
      <c r="T848" s="135" t="str">
        <f t="shared" si="138"/>
        <v/>
      </c>
      <c r="U848" s="134">
        <f t="shared" si="139"/>
        <v>-409.86099999999999</v>
      </c>
      <c r="V848" s="41" t="str">
        <f t="shared" si="140"/>
        <v>Lower Brackets</v>
      </c>
      <c r="W848" s="38">
        <f t="shared" si="141"/>
        <v>0</v>
      </c>
    </row>
    <row r="849" spans="1:23" ht="12.75" customHeight="1" x14ac:dyDescent="0.2">
      <c r="A849" s="39">
        <v>84101</v>
      </c>
      <c r="B849" s="40">
        <v>84201</v>
      </c>
      <c r="C849" s="40">
        <f t="shared" si="134"/>
        <v>2872.0280000000002</v>
      </c>
      <c r="D849" s="144">
        <f t="shared" si="135"/>
        <v>84151</v>
      </c>
      <c r="E849" s="144">
        <f t="shared" si="142"/>
        <v>3281.8890000000001</v>
      </c>
      <c r="F849" s="149">
        <f t="shared" si="143"/>
        <v>2872.0280000000002</v>
      </c>
      <c r="G849" s="150">
        <f t="shared" si="136"/>
        <v>0</v>
      </c>
      <c r="S849" s="135">
        <f t="shared" si="137"/>
        <v>3.9E-2</v>
      </c>
      <c r="T849" s="135" t="str">
        <f t="shared" si="138"/>
        <v/>
      </c>
      <c r="U849" s="134">
        <f t="shared" si="139"/>
        <v>-409.86099999999999</v>
      </c>
      <c r="V849" s="41" t="str">
        <f t="shared" si="140"/>
        <v>Lower Brackets</v>
      </c>
      <c r="W849" s="38">
        <f t="shared" si="141"/>
        <v>0</v>
      </c>
    </row>
    <row r="850" spans="1:23" ht="12.75" customHeight="1" x14ac:dyDescent="0.2">
      <c r="A850" s="39">
        <v>84201</v>
      </c>
      <c r="B850" s="40">
        <v>84301</v>
      </c>
      <c r="C850" s="40">
        <f t="shared" si="134"/>
        <v>2875.9280000000003</v>
      </c>
      <c r="D850" s="144">
        <f t="shared" si="135"/>
        <v>84251</v>
      </c>
      <c r="E850" s="144">
        <f t="shared" si="142"/>
        <v>3285.7890000000002</v>
      </c>
      <c r="F850" s="149">
        <f t="shared" si="143"/>
        <v>2875.9280000000003</v>
      </c>
      <c r="G850" s="150">
        <f t="shared" si="136"/>
        <v>0</v>
      </c>
      <c r="S850" s="135">
        <f t="shared" si="137"/>
        <v>3.9E-2</v>
      </c>
      <c r="T850" s="135" t="str">
        <f t="shared" si="138"/>
        <v/>
      </c>
      <c r="U850" s="134">
        <f t="shared" si="139"/>
        <v>-409.86099999999999</v>
      </c>
      <c r="V850" s="41" t="str">
        <f t="shared" si="140"/>
        <v>Lower Brackets</v>
      </c>
      <c r="W850" s="38">
        <f t="shared" si="141"/>
        <v>0</v>
      </c>
    </row>
    <row r="851" spans="1:23" ht="12.75" customHeight="1" x14ac:dyDescent="0.2">
      <c r="A851" s="39">
        <v>84301</v>
      </c>
      <c r="B851" s="40">
        <v>84401</v>
      </c>
      <c r="C851" s="40">
        <f t="shared" si="134"/>
        <v>2879.828</v>
      </c>
      <c r="D851" s="144">
        <f t="shared" si="135"/>
        <v>84351</v>
      </c>
      <c r="E851" s="144">
        <f t="shared" si="142"/>
        <v>3289.6889999999999</v>
      </c>
      <c r="F851" s="149">
        <f t="shared" si="143"/>
        <v>2879.828</v>
      </c>
      <c r="G851" s="150">
        <f t="shared" si="136"/>
        <v>0</v>
      </c>
      <c r="S851" s="135">
        <f t="shared" si="137"/>
        <v>3.9E-2</v>
      </c>
      <c r="T851" s="135" t="str">
        <f t="shared" si="138"/>
        <v/>
      </c>
      <c r="U851" s="134">
        <f t="shared" si="139"/>
        <v>-409.86099999999999</v>
      </c>
      <c r="V851" s="41" t="str">
        <f t="shared" si="140"/>
        <v>Lower Brackets</v>
      </c>
      <c r="W851" s="38">
        <f t="shared" si="141"/>
        <v>0</v>
      </c>
    </row>
    <row r="852" spans="1:23" ht="12.75" customHeight="1" x14ac:dyDescent="0.2">
      <c r="A852" s="39">
        <v>84401</v>
      </c>
      <c r="B852" s="40">
        <v>84501</v>
      </c>
      <c r="C852" s="40">
        <f t="shared" si="134"/>
        <v>2883.7280000000001</v>
      </c>
      <c r="D852" s="144">
        <f t="shared" si="135"/>
        <v>84451</v>
      </c>
      <c r="E852" s="144">
        <f t="shared" si="142"/>
        <v>3293.5889999999999</v>
      </c>
      <c r="F852" s="149">
        <f t="shared" si="143"/>
        <v>2883.7280000000001</v>
      </c>
      <c r="G852" s="150">
        <f t="shared" si="136"/>
        <v>0</v>
      </c>
      <c r="S852" s="135">
        <f t="shared" si="137"/>
        <v>3.9E-2</v>
      </c>
      <c r="T852" s="135" t="str">
        <f t="shared" si="138"/>
        <v/>
      </c>
      <c r="U852" s="134">
        <f t="shared" si="139"/>
        <v>-409.86099999999999</v>
      </c>
      <c r="V852" s="41" t="str">
        <f t="shared" si="140"/>
        <v>Lower Brackets</v>
      </c>
      <c r="W852" s="38">
        <f t="shared" si="141"/>
        <v>0</v>
      </c>
    </row>
    <row r="853" spans="1:23" ht="12.75" customHeight="1" x14ac:dyDescent="0.2">
      <c r="A853" s="39">
        <v>84501</v>
      </c>
      <c r="B853" s="40">
        <v>84601</v>
      </c>
      <c r="C853" s="40">
        <f t="shared" si="134"/>
        <v>2887.6280000000002</v>
      </c>
      <c r="D853" s="144">
        <f t="shared" si="135"/>
        <v>84551</v>
      </c>
      <c r="E853" s="144">
        <f t="shared" si="142"/>
        <v>3297.489</v>
      </c>
      <c r="F853" s="149">
        <f t="shared" si="143"/>
        <v>2887.6280000000002</v>
      </c>
      <c r="G853" s="150">
        <f t="shared" si="136"/>
        <v>0</v>
      </c>
      <c r="S853" s="135">
        <f t="shared" si="137"/>
        <v>3.9E-2</v>
      </c>
      <c r="T853" s="135" t="str">
        <f t="shared" si="138"/>
        <v/>
      </c>
      <c r="U853" s="134">
        <f t="shared" si="139"/>
        <v>-409.86099999999999</v>
      </c>
      <c r="V853" s="41" t="str">
        <f t="shared" si="140"/>
        <v>Lower Brackets</v>
      </c>
      <c r="W853" s="38">
        <f t="shared" si="141"/>
        <v>0</v>
      </c>
    </row>
    <row r="854" spans="1:23" ht="12.75" customHeight="1" x14ac:dyDescent="0.2">
      <c r="A854" s="39">
        <v>84601</v>
      </c>
      <c r="B854" s="40">
        <v>84701</v>
      </c>
      <c r="C854" s="40">
        <f t="shared" si="134"/>
        <v>2891.5280000000002</v>
      </c>
      <c r="D854" s="144">
        <f t="shared" si="135"/>
        <v>84651</v>
      </c>
      <c r="E854" s="144">
        <f t="shared" si="142"/>
        <v>3301.3890000000001</v>
      </c>
      <c r="F854" s="149">
        <f t="shared" si="143"/>
        <v>2891.5280000000002</v>
      </c>
      <c r="G854" s="150">
        <f t="shared" si="136"/>
        <v>0</v>
      </c>
      <c r="S854" s="135">
        <f t="shared" si="137"/>
        <v>3.9E-2</v>
      </c>
      <c r="T854" s="135" t="str">
        <f t="shared" si="138"/>
        <v/>
      </c>
      <c r="U854" s="134">
        <f t="shared" si="139"/>
        <v>-409.86099999999999</v>
      </c>
      <c r="V854" s="41" t="str">
        <f t="shared" si="140"/>
        <v>Lower Brackets</v>
      </c>
      <c r="W854" s="38">
        <f t="shared" si="141"/>
        <v>0</v>
      </c>
    </row>
    <row r="855" spans="1:23" ht="12.75" customHeight="1" x14ac:dyDescent="0.2">
      <c r="A855" s="39">
        <v>84701</v>
      </c>
      <c r="B855" s="40">
        <v>84801</v>
      </c>
      <c r="C855" s="40">
        <f t="shared" si="134"/>
        <v>2895.4280000000003</v>
      </c>
      <c r="D855" s="144">
        <f t="shared" si="135"/>
        <v>84751</v>
      </c>
      <c r="E855" s="144">
        <f t="shared" si="142"/>
        <v>3305.2890000000002</v>
      </c>
      <c r="F855" s="149">
        <f t="shared" si="143"/>
        <v>2895.4280000000003</v>
      </c>
      <c r="G855" s="150">
        <f t="shared" si="136"/>
        <v>0</v>
      </c>
      <c r="S855" s="135">
        <f t="shared" si="137"/>
        <v>3.9E-2</v>
      </c>
      <c r="T855" s="135" t="str">
        <f t="shared" si="138"/>
        <v/>
      </c>
      <c r="U855" s="134">
        <f t="shared" si="139"/>
        <v>-409.86099999999999</v>
      </c>
      <c r="V855" s="41" t="str">
        <f t="shared" si="140"/>
        <v>Lower Brackets</v>
      </c>
      <c r="W855" s="38">
        <f t="shared" si="141"/>
        <v>0</v>
      </c>
    </row>
    <row r="856" spans="1:23" ht="12.75" customHeight="1" x14ac:dyDescent="0.2">
      <c r="A856" s="39">
        <v>84801</v>
      </c>
      <c r="B856" s="40">
        <v>84901</v>
      </c>
      <c r="C856" s="40">
        <f t="shared" si="134"/>
        <v>2899.328</v>
      </c>
      <c r="D856" s="144">
        <f t="shared" si="135"/>
        <v>84851</v>
      </c>
      <c r="E856" s="144">
        <f t="shared" si="142"/>
        <v>3309.1889999999999</v>
      </c>
      <c r="F856" s="149">
        <f t="shared" si="143"/>
        <v>2899.328</v>
      </c>
      <c r="G856" s="150">
        <f t="shared" si="136"/>
        <v>0</v>
      </c>
      <c r="S856" s="135">
        <f t="shared" si="137"/>
        <v>3.9E-2</v>
      </c>
      <c r="T856" s="135" t="str">
        <f t="shared" si="138"/>
        <v/>
      </c>
      <c r="U856" s="134">
        <f t="shared" si="139"/>
        <v>-409.86099999999999</v>
      </c>
      <c r="V856" s="41" t="str">
        <f t="shared" si="140"/>
        <v>Lower Brackets</v>
      </c>
      <c r="W856" s="38">
        <f t="shared" si="141"/>
        <v>0</v>
      </c>
    </row>
    <row r="857" spans="1:23" ht="12.75" customHeight="1" x14ac:dyDescent="0.2">
      <c r="A857" s="39">
        <v>84901</v>
      </c>
      <c r="B857" s="40">
        <v>85001</v>
      </c>
      <c r="C857" s="40">
        <f t="shared" si="134"/>
        <v>2903.2280000000001</v>
      </c>
      <c r="D857" s="144">
        <f t="shared" si="135"/>
        <v>84951</v>
      </c>
      <c r="E857" s="144">
        <f t="shared" si="142"/>
        <v>3313.0889999999999</v>
      </c>
      <c r="F857" s="149">
        <f t="shared" si="143"/>
        <v>2903.2280000000001</v>
      </c>
      <c r="G857" s="150">
        <f t="shared" si="136"/>
        <v>0</v>
      </c>
      <c r="S857" s="135">
        <f t="shared" si="137"/>
        <v>3.9E-2</v>
      </c>
      <c r="T857" s="135" t="str">
        <f t="shared" si="138"/>
        <v/>
      </c>
      <c r="U857" s="134">
        <f t="shared" si="139"/>
        <v>-409.86099999999999</v>
      </c>
      <c r="V857" s="41" t="str">
        <f t="shared" si="140"/>
        <v>Lower Brackets</v>
      </c>
      <c r="W857" s="38">
        <f t="shared" si="141"/>
        <v>0</v>
      </c>
    </row>
    <row r="858" spans="1:23" ht="12.75" customHeight="1" x14ac:dyDescent="0.2">
      <c r="A858" s="39">
        <v>85001</v>
      </c>
      <c r="B858" s="40">
        <v>85101</v>
      </c>
      <c r="C858" s="40">
        <f t="shared" si="134"/>
        <v>2907.1280000000002</v>
      </c>
      <c r="D858" s="144">
        <f t="shared" si="135"/>
        <v>85051</v>
      </c>
      <c r="E858" s="144">
        <f t="shared" si="142"/>
        <v>3316.989</v>
      </c>
      <c r="F858" s="149">
        <f t="shared" si="143"/>
        <v>2907.1280000000002</v>
      </c>
      <c r="G858" s="150">
        <f t="shared" si="136"/>
        <v>0</v>
      </c>
      <c r="S858" s="135">
        <f t="shared" si="137"/>
        <v>3.9E-2</v>
      </c>
      <c r="T858" s="135" t="str">
        <f t="shared" si="138"/>
        <v/>
      </c>
      <c r="U858" s="134">
        <f t="shared" si="139"/>
        <v>-409.86099999999999</v>
      </c>
      <c r="V858" s="41" t="str">
        <f t="shared" si="140"/>
        <v>Lower Brackets</v>
      </c>
      <c r="W858" s="38">
        <f t="shared" si="141"/>
        <v>0</v>
      </c>
    </row>
    <row r="859" spans="1:23" ht="12.75" customHeight="1" x14ac:dyDescent="0.2">
      <c r="A859" s="39">
        <v>85101</v>
      </c>
      <c r="B859" s="40">
        <v>85201</v>
      </c>
      <c r="C859" s="40">
        <f t="shared" si="134"/>
        <v>2911.0280000000002</v>
      </c>
      <c r="D859" s="144">
        <f t="shared" si="135"/>
        <v>85151</v>
      </c>
      <c r="E859" s="144">
        <f t="shared" si="142"/>
        <v>3320.8890000000001</v>
      </c>
      <c r="F859" s="149">
        <f t="shared" si="143"/>
        <v>2911.0280000000002</v>
      </c>
      <c r="G859" s="150">
        <f t="shared" si="136"/>
        <v>0</v>
      </c>
      <c r="S859" s="135">
        <f t="shared" si="137"/>
        <v>3.9E-2</v>
      </c>
      <c r="T859" s="135" t="str">
        <f t="shared" si="138"/>
        <v/>
      </c>
      <c r="U859" s="134">
        <f t="shared" si="139"/>
        <v>-409.86099999999999</v>
      </c>
      <c r="V859" s="41" t="str">
        <f t="shared" si="140"/>
        <v>Lower Brackets</v>
      </c>
      <c r="W859" s="38">
        <f t="shared" si="141"/>
        <v>0</v>
      </c>
    </row>
    <row r="860" spans="1:23" ht="12.75" customHeight="1" x14ac:dyDescent="0.2">
      <c r="A860" s="39">
        <v>85201</v>
      </c>
      <c r="B860" s="40">
        <v>85301</v>
      </c>
      <c r="C860" s="40">
        <f t="shared" si="134"/>
        <v>2914.9280000000003</v>
      </c>
      <c r="D860" s="144">
        <f t="shared" si="135"/>
        <v>85251</v>
      </c>
      <c r="E860" s="144">
        <f t="shared" si="142"/>
        <v>3324.7890000000002</v>
      </c>
      <c r="F860" s="149">
        <f t="shared" si="143"/>
        <v>2914.9280000000003</v>
      </c>
      <c r="G860" s="150">
        <f t="shared" si="136"/>
        <v>0</v>
      </c>
      <c r="S860" s="135">
        <f t="shared" si="137"/>
        <v>3.9E-2</v>
      </c>
      <c r="T860" s="135" t="str">
        <f t="shared" si="138"/>
        <v/>
      </c>
      <c r="U860" s="134">
        <f t="shared" si="139"/>
        <v>-409.86099999999999</v>
      </c>
      <c r="V860" s="41" t="str">
        <f t="shared" si="140"/>
        <v>Lower Brackets</v>
      </c>
      <c r="W860" s="38">
        <f t="shared" si="141"/>
        <v>0</v>
      </c>
    </row>
    <row r="861" spans="1:23" ht="12.75" customHeight="1" x14ac:dyDescent="0.2">
      <c r="A861" s="39">
        <v>85301</v>
      </c>
      <c r="B861" s="40">
        <v>85401</v>
      </c>
      <c r="C861" s="40">
        <f t="shared" si="134"/>
        <v>2918.828</v>
      </c>
      <c r="D861" s="144">
        <f t="shared" si="135"/>
        <v>85351</v>
      </c>
      <c r="E861" s="144">
        <f t="shared" si="142"/>
        <v>3328.6889999999999</v>
      </c>
      <c r="F861" s="149">
        <f t="shared" si="143"/>
        <v>2918.828</v>
      </c>
      <c r="G861" s="150">
        <f t="shared" si="136"/>
        <v>0</v>
      </c>
      <c r="S861" s="135">
        <f t="shared" si="137"/>
        <v>3.9E-2</v>
      </c>
      <c r="T861" s="135" t="str">
        <f t="shared" si="138"/>
        <v/>
      </c>
      <c r="U861" s="134">
        <f t="shared" si="139"/>
        <v>-409.86099999999999</v>
      </c>
      <c r="V861" s="41" t="str">
        <f t="shared" si="140"/>
        <v>Lower Brackets</v>
      </c>
      <c r="W861" s="38">
        <f t="shared" si="141"/>
        <v>0</v>
      </c>
    </row>
    <row r="862" spans="1:23" ht="12.75" customHeight="1" x14ac:dyDescent="0.2">
      <c r="A862" s="39">
        <v>85401</v>
      </c>
      <c r="B862" s="40">
        <v>85501</v>
      </c>
      <c r="C862" s="40">
        <f t="shared" si="134"/>
        <v>2922.7280000000001</v>
      </c>
      <c r="D862" s="144">
        <f t="shared" si="135"/>
        <v>85451</v>
      </c>
      <c r="E862" s="144">
        <f t="shared" si="142"/>
        <v>3332.5889999999999</v>
      </c>
      <c r="F862" s="149">
        <f t="shared" si="143"/>
        <v>2922.7280000000001</v>
      </c>
      <c r="G862" s="150">
        <f t="shared" si="136"/>
        <v>0</v>
      </c>
      <c r="S862" s="135">
        <f t="shared" si="137"/>
        <v>3.9E-2</v>
      </c>
      <c r="T862" s="135" t="str">
        <f t="shared" si="138"/>
        <v/>
      </c>
      <c r="U862" s="134">
        <f t="shared" si="139"/>
        <v>-409.86099999999999</v>
      </c>
      <c r="V862" s="41" t="str">
        <f t="shared" si="140"/>
        <v>Lower Brackets</v>
      </c>
      <c r="W862" s="38">
        <f t="shared" si="141"/>
        <v>0</v>
      </c>
    </row>
    <row r="863" spans="1:23" ht="12.75" customHeight="1" x14ac:dyDescent="0.2">
      <c r="A863" s="39">
        <v>85501</v>
      </c>
      <c r="B863" s="40">
        <v>85601</v>
      </c>
      <c r="C863" s="40">
        <f t="shared" si="134"/>
        <v>2926.6280000000002</v>
      </c>
      <c r="D863" s="144">
        <f t="shared" si="135"/>
        <v>85551</v>
      </c>
      <c r="E863" s="144">
        <f t="shared" si="142"/>
        <v>3336.489</v>
      </c>
      <c r="F863" s="149">
        <f t="shared" si="143"/>
        <v>2926.6280000000002</v>
      </c>
      <c r="G863" s="150">
        <f t="shared" si="136"/>
        <v>0</v>
      </c>
      <c r="S863" s="135">
        <f t="shared" si="137"/>
        <v>3.9E-2</v>
      </c>
      <c r="T863" s="135" t="str">
        <f t="shared" si="138"/>
        <v/>
      </c>
      <c r="U863" s="134">
        <f t="shared" si="139"/>
        <v>-409.86099999999999</v>
      </c>
      <c r="V863" s="41" t="str">
        <f t="shared" si="140"/>
        <v>Lower Brackets</v>
      </c>
      <c r="W863" s="38">
        <f t="shared" si="141"/>
        <v>0</v>
      </c>
    </row>
    <row r="864" spans="1:23" ht="12.75" customHeight="1" x14ac:dyDescent="0.2">
      <c r="A864" s="39">
        <v>85601</v>
      </c>
      <c r="B864" s="40">
        <v>85701</v>
      </c>
      <c r="C864" s="40">
        <f t="shared" si="134"/>
        <v>2930.5280000000002</v>
      </c>
      <c r="D864" s="144">
        <f t="shared" si="135"/>
        <v>85651</v>
      </c>
      <c r="E864" s="144">
        <f t="shared" si="142"/>
        <v>3340.3890000000001</v>
      </c>
      <c r="F864" s="149">
        <f t="shared" si="143"/>
        <v>2930.5280000000002</v>
      </c>
      <c r="G864" s="150">
        <f t="shared" si="136"/>
        <v>0</v>
      </c>
      <c r="S864" s="135">
        <f t="shared" si="137"/>
        <v>3.9E-2</v>
      </c>
      <c r="T864" s="135" t="str">
        <f t="shared" si="138"/>
        <v/>
      </c>
      <c r="U864" s="134">
        <f t="shared" si="139"/>
        <v>-409.86099999999999</v>
      </c>
      <c r="V864" s="41" t="str">
        <f t="shared" si="140"/>
        <v>Lower Brackets</v>
      </c>
      <c r="W864" s="38">
        <f t="shared" si="141"/>
        <v>0</v>
      </c>
    </row>
    <row r="865" spans="1:23" ht="12.75" customHeight="1" x14ac:dyDescent="0.2">
      <c r="A865" s="39">
        <v>85701</v>
      </c>
      <c r="B865" s="40">
        <v>85801</v>
      </c>
      <c r="C865" s="40">
        <f t="shared" si="134"/>
        <v>2934.4280000000003</v>
      </c>
      <c r="D865" s="144">
        <f t="shared" si="135"/>
        <v>85751</v>
      </c>
      <c r="E865" s="144">
        <f t="shared" si="142"/>
        <v>3344.2890000000002</v>
      </c>
      <c r="F865" s="149">
        <f t="shared" si="143"/>
        <v>2934.4280000000003</v>
      </c>
      <c r="G865" s="150">
        <f t="shared" si="136"/>
        <v>0</v>
      </c>
      <c r="S865" s="135">
        <f t="shared" si="137"/>
        <v>3.9E-2</v>
      </c>
      <c r="T865" s="135" t="str">
        <f t="shared" si="138"/>
        <v/>
      </c>
      <c r="U865" s="134">
        <f t="shared" si="139"/>
        <v>-409.86099999999999</v>
      </c>
      <c r="V865" s="41" t="str">
        <f t="shared" si="140"/>
        <v>Lower Brackets</v>
      </c>
      <c r="W865" s="38">
        <f t="shared" si="141"/>
        <v>0</v>
      </c>
    </row>
    <row r="866" spans="1:23" ht="12.75" customHeight="1" x14ac:dyDescent="0.2">
      <c r="A866" s="39">
        <v>85801</v>
      </c>
      <c r="B866" s="40">
        <v>85901</v>
      </c>
      <c r="C866" s="40">
        <f t="shared" si="134"/>
        <v>2938.328</v>
      </c>
      <c r="D866" s="144">
        <f t="shared" si="135"/>
        <v>85851</v>
      </c>
      <c r="E866" s="144">
        <f t="shared" si="142"/>
        <v>3348.1889999999999</v>
      </c>
      <c r="F866" s="149">
        <f t="shared" si="143"/>
        <v>2938.328</v>
      </c>
      <c r="G866" s="150">
        <f t="shared" si="136"/>
        <v>0</v>
      </c>
      <c r="S866" s="135">
        <f t="shared" si="137"/>
        <v>3.9E-2</v>
      </c>
      <c r="T866" s="135" t="str">
        <f t="shared" si="138"/>
        <v/>
      </c>
      <c r="U866" s="134">
        <f t="shared" si="139"/>
        <v>-409.86099999999999</v>
      </c>
      <c r="V866" s="41" t="str">
        <f t="shared" si="140"/>
        <v>Lower Brackets</v>
      </c>
      <c r="W866" s="38">
        <f t="shared" si="141"/>
        <v>0</v>
      </c>
    </row>
    <row r="867" spans="1:23" ht="12.75" customHeight="1" x14ac:dyDescent="0.2">
      <c r="A867" s="39">
        <v>85901</v>
      </c>
      <c r="B867" s="40">
        <v>86001</v>
      </c>
      <c r="C867" s="40">
        <f t="shared" si="134"/>
        <v>2942.2280000000001</v>
      </c>
      <c r="D867" s="144">
        <f t="shared" si="135"/>
        <v>85951</v>
      </c>
      <c r="E867" s="144">
        <f t="shared" si="142"/>
        <v>3352.0889999999999</v>
      </c>
      <c r="F867" s="149">
        <f t="shared" si="143"/>
        <v>2942.2280000000001</v>
      </c>
      <c r="G867" s="150">
        <f t="shared" si="136"/>
        <v>0</v>
      </c>
      <c r="S867" s="135">
        <f t="shared" si="137"/>
        <v>3.9E-2</v>
      </c>
      <c r="T867" s="135" t="str">
        <f t="shared" si="138"/>
        <v/>
      </c>
      <c r="U867" s="134">
        <f t="shared" si="139"/>
        <v>-409.86099999999999</v>
      </c>
      <c r="V867" s="41" t="str">
        <f t="shared" si="140"/>
        <v>Lower Brackets</v>
      </c>
      <c r="W867" s="38">
        <f t="shared" si="141"/>
        <v>0</v>
      </c>
    </row>
    <row r="868" spans="1:23" ht="12.75" customHeight="1" x14ac:dyDescent="0.2">
      <c r="A868" s="39">
        <v>86001</v>
      </c>
      <c r="B868" s="40">
        <v>86101</v>
      </c>
      <c r="C868" s="40">
        <f t="shared" si="134"/>
        <v>2946.1280000000002</v>
      </c>
      <c r="D868" s="144">
        <f t="shared" si="135"/>
        <v>86051</v>
      </c>
      <c r="E868" s="144">
        <f t="shared" si="142"/>
        <v>3355.989</v>
      </c>
      <c r="F868" s="149">
        <f t="shared" si="143"/>
        <v>2946.1280000000002</v>
      </c>
      <c r="G868" s="150">
        <f t="shared" si="136"/>
        <v>0</v>
      </c>
      <c r="S868" s="135">
        <f t="shared" si="137"/>
        <v>3.9E-2</v>
      </c>
      <c r="T868" s="135" t="str">
        <f t="shared" si="138"/>
        <v/>
      </c>
      <c r="U868" s="134">
        <f t="shared" si="139"/>
        <v>-409.86099999999999</v>
      </c>
      <c r="V868" s="41" t="str">
        <f t="shared" si="140"/>
        <v>Lower Brackets</v>
      </c>
      <c r="W868" s="38">
        <f t="shared" si="141"/>
        <v>0</v>
      </c>
    </row>
    <row r="869" spans="1:23" ht="12.75" customHeight="1" x14ac:dyDescent="0.2">
      <c r="A869" s="39">
        <v>86101</v>
      </c>
      <c r="B869" s="40">
        <v>86201</v>
      </c>
      <c r="C869" s="40">
        <f t="shared" si="134"/>
        <v>2950.0280000000002</v>
      </c>
      <c r="D869" s="144">
        <f t="shared" si="135"/>
        <v>86151</v>
      </c>
      <c r="E869" s="144">
        <f t="shared" si="142"/>
        <v>3359.8890000000001</v>
      </c>
      <c r="F869" s="149">
        <f t="shared" si="143"/>
        <v>2950.0280000000002</v>
      </c>
      <c r="G869" s="150">
        <f t="shared" si="136"/>
        <v>0</v>
      </c>
      <c r="S869" s="135">
        <f t="shared" si="137"/>
        <v>3.9E-2</v>
      </c>
      <c r="T869" s="135" t="str">
        <f t="shared" si="138"/>
        <v/>
      </c>
      <c r="U869" s="134">
        <f t="shared" si="139"/>
        <v>-409.86099999999999</v>
      </c>
      <c r="V869" s="41" t="str">
        <f t="shared" si="140"/>
        <v>Lower Brackets</v>
      </c>
      <c r="W869" s="38">
        <f t="shared" si="141"/>
        <v>0</v>
      </c>
    </row>
    <row r="870" spans="1:23" ht="12.75" customHeight="1" x14ac:dyDescent="0.2">
      <c r="A870" s="39">
        <v>86201</v>
      </c>
      <c r="B870" s="40">
        <v>86301</v>
      </c>
      <c r="C870" s="40">
        <f t="shared" si="134"/>
        <v>2953.9280000000003</v>
      </c>
      <c r="D870" s="144">
        <f t="shared" si="135"/>
        <v>86251</v>
      </c>
      <c r="E870" s="144">
        <f t="shared" si="142"/>
        <v>3363.7890000000002</v>
      </c>
      <c r="F870" s="149">
        <f t="shared" si="143"/>
        <v>2953.9280000000003</v>
      </c>
      <c r="G870" s="150">
        <f t="shared" si="136"/>
        <v>0</v>
      </c>
      <c r="S870" s="135">
        <f t="shared" si="137"/>
        <v>3.9E-2</v>
      </c>
      <c r="T870" s="135" t="str">
        <f t="shared" si="138"/>
        <v/>
      </c>
      <c r="U870" s="134">
        <f t="shared" si="139"/>
        <v>-409.86099999999999</v>
      </c>
      <c r="V870" s="41" t="str">
        <f t="shared" si="140"/>
        <v>Lower Brackets</v>
      </c>
      <c r="W870" s="38">
        <f t="shared" si="141"/>
        <v>0</v>
      </c>
    </row>
    <row r="871" spans="1:23" ht="12.75" customHeight="1" x14ac:dyDescent="0.2">
      <c r="A871" s="39">
        <v>86301</v>
      </c>
      <c r="B871" s="40">
        <v>86401</v>
      </c>
      <c r="C871" s="40">
        <f t="shared" si="134"/>
        <v>2957.828</v>
      </c>
      <c r="D871" s="144">
        <f t="shared" si="135"/>
        <v>86351</v>
      </c>
      <c r="E871" s="144">
        <f t="shared" si="142"/>
        <v>3367.6889999999999</v>
      </c>
      <c r="F871" s="149">
        <f t="shared" si="143"/>
        <v>2957.828</v>
      </c>
      <c r="G871" s="150">
        <f t="shared" si="136"/>
        <v>0</v>
      </c>
      <c r="S871" s="135">
        <f t="shared" si="137"/>
        <v>3.9E-2</v>
      </c>
      <c r="T871" s="135" t="str">
        <f t="shared" si="138"/>
        <v/>
      </c>
      <c r="U871" s="134">
        <f t="shared" si="139"/>
        <v>-409.86099999999999</v>
      </c>
      <c r="V871" s="41" t="str">
        <f t="shared" si="140"/>
        <v>Lower Brackets</v>
      </c>
      <c r="W871" s="38">
        <f t="shared" si="141"/>
        <v>0</v>
      </c>
    </row>
    <row r="872" spans="1:23" ht="12.75" customHeight="1" x14ac:dyDescent="0.2">
      <c r="A872" s="39">
        <v>86401</v>
      </c>
      <c r="B872" s="40">
        <v>86501</v>
      </c>
      <c r="C872" s="40">
        <f t="shared" si="134"/>
        <v>2961.7280000000001</v>
      </c>
      <c r="D872" s="144">
        <f t="shared" si="135"/>
        <v>86451</v>
      </c>
      <c r="E872" s="144">
        <f t="shared" si="142"/>
        <v>3371.5889999999999</v>
      </c>
      <c r="F872" s="149">
        <f t="shared" si="143"/>
        <v>2961.7280000000001</v>
      </c>
      <c r="G872" s="150">
        <f t="shared" si="136"/>
        <v>0</v>
      </c>
      <c r="S872" s="135">
        <f t="shared" si="137"/>
        <v>3.9E-2</v>
      </c>
      <c r="T872" s="135" t="str">
        <f t="shared" si="138"/>
        <v/>
      </c>
      <c r="U872" s="134">
        <f t="shared" si="139"/>
        <v>-409.86099999999999</v>
      </c>
      <c r="V872" s="41" t="str">
        <f t="shared" si="140"/>
        <v>Lower Brackets</v>
      </c>
      <c r="W872" s="38">
        <f t="shared" si="141"/>
        <v>0</v>
      </c>
    </row>
    <row r="873" spans="1:23" ht="12.75" customHeight="1" x14ac:dyDescent="0.2">
      <c r="A873" s="39">
        <v>86501</v>
      </c>
      <c r="B873" s="40">
        <v>86601</v>
      </c>
      <c r="C873" s="40">
        <f t="shared" si="134"/>
        <v>2965.6280000000002</v>
      </c>
      <c r="D873" s="144">
        <f t="shared" si="135"/>
        <v>86551</v>
      </c>
      <c r="E873" s="144">
        <f t="shared" si="142"/>
        <v>3375.489</v>
      </c>
      <c r="F873" s="149">
        <f t="shared" si="143"/>
        <v>2965.6280000000002</v>
      </c>
      <c r="G873" s="150">
        <f t="shared" si="136"/>
        <v>0</v>
      </c>
      <c r="S873" s="135">
        <f t="shared" si="137"/>
        <v>3.9E-2</v>
      </c>
      <c r="T873" s="135" t="str">
        <f t="shared" si="138"/>
        <v/>
      </c>
      <c r="U873" s="134">
        <f t="shared" si="139"/>
        <v>-409.86099999999999</v>
      </c>
      <c r="V873" s="41" t="str">
        <f t="shared" si="140"/>
        <v>Lower Brackets</v>
      </c>
      <c r="W873" s="38">
        <f t="shared" si="141"/>
        <v>0</v>
      </c>
    </row>
    <row r="874" spans="1:23" ht="12.75" customHeight="1" x14ac:dyDescent="0.2">
      <c r="A874" s="39">
        <v>86601</v>
      </c>
      <c r="B874" s="40">
        <v>86701</v>
      </c>
      <c r="C874" s="40">
        <f t="shared" si="134"/>
        <v>2969.5280000000002</v>
      </c>
      <c r="D874" s="144">
        <f t="shared" si="135"/>
        <v>86651</v>
      </c>
      <c r="E874" s="144">
        <f t="shared" si="142"/>
        <v>3379.3890000000001</v>
      </c>
      <c r="F874" s="149">
        <f t="shared" si="143"/>
        <v>2969.5280000000002</v>
      </c>
      <c r="G874" s="150">
        <f t="shared" si="136"/>
        <v>0</v>
      </c>
      <c r="S874" s="135">
        <f t="shared" si="137"/>
        <v>3.9E-2</v>
      </c>
      <c r="T874" s="135" t="str">
        <f t="shared" si="138"/>
        <v/>
      </c>
      <c r="U874" s="134">
        <f t="shared" si="139"/>
        <v>-409.86099999999999</v>
      </c>
      <c r="V874" s="41" t="str">
        <f t="shared" si="140"/>
        <v>Lower Brackets</v>
      </c>
      <c r="W874" s="38">
        <f t="shared" si="141"/>
        <v>0</v>
      </c>
    </row>
    <row r="875" spans="1:23" ht="12.75" customHeight="1" x14ac:dyDescent="0.2">
      <c r="A875" s="39">
        <v>86701</v>
      </c>
      <c r="B875" s="40">
        <v>86801</v>
      </c>
      <c r="C875" s="40">
        <f t="shared" si="134"/>
        <v>2973.4280000000003</v>
      </c>
      <c r="D875" s="144">
        <f t="shared" si="135"/>
        <v>86751</v>
      </c>
      <c r="E875" s="144">
        <f t="shared" si="142"/>
        <v>3383.2890000000002</v>
      </c>
      <c r="F875" s="149">
        <f t="shared" si="143"/>
        <v>2973.4280000000003</v>
      </c>
      <c r="G875" s="150">
        <f t="shared" si="136"/>
        <v>0</v>
      </c>
      <c r="S875" s="135">
        <f t="shared" si="137"/>
        <v>3.9E-2</v>
      </c>
      <c r="T875" s="135" t="str">
        <f t="shared" si="138"/>
        <v/>
      </c>
      <c r="U875" s="134">
        <f t="shared" si="139"/>
        <v>-409.86099999999999</v>
      </c>
      <c r="V875" s="41" t="str">
        <f t="shared" si="140"/>
        <v>Lower Brackets</v>
      </c>
      <c r="W875" s="38">
        <f t="shared" si="141"/>
        <v>0</v>
      </c>
    </row>
    <row r="876" spans="1:23" ht="12.75" customHeight="1" x14ac:dyDescent="0.2">
      <c r="A876" s="39">
        <v>86801</v>
      </c>
      <c r="B876" s="40">
        <v>86901</v>
      </c>
      <c r="C876" s="40">
        <f t="shared" si="134"/>
        <v>2977.328</v>
      </c>
      <c r="D876" s="144">
        <f t="shared" si="135"/>
        <v>86851</v>
      </c>
      <c r="E876" s="144">
        <f t="shared" si="142"/>
        <v>3387.1889999999999</v>
      </c>
      <c r="F876" s="149">
        <f t="shared" si="143"/>
        <v>2977.328</v>
      </c>
      <c r="G876" s="150">
        <f t="shared" si="136"/>
        <v>0</v>
      </c>
      <c r="S876" s="135">
        <f t="shared" si="137"/>
        <v>3.9E-2</v>
      </c>
      <c r="T876" s="135" t="str">
        <f t="shared" si="138"/>
        <v/>
      </c>
      <c r="U876" s="134">
        <f t="shared" si="139"/>
        <v>-409.86099999999999</v>
      </c>
      <c r="V876" s="41" t="str">
        <f t="shared" si="140"/>
        <v>Lower Brackets</v>
      </c>
      <c r="W876" s="38">
        <f t="shared" si="141"/>
        <v>0</v>
      </c>
    </row>
    <row r="877" spans="1:23" ht="12.75" customHeight="1" x14ac:dyDescent="0.2">
      <c r="A877" s="39">
        <v>86901</v>
      </c>
      <c r="B877" s="40">
        <v>87001</v>
      </c>
      <c r="C877" s="40">
        <f t="shared" si="134"/>
        <v>2981.2280000000001</v>
      </c>
      <c r="D877" s="144">
        <f t="shared" si="135"/>
        <v>86951</v>
      </c>
      <c r="E877" s="144">
        <f t="shared" si="142"/>
        <v>3391.0889999999999</v>
      </c>
      <c r="F877" s="149">
        <f t="shared" si="143"/>
        <v>2981.2280000000001</v>
      </c>
      <c r="G877" s="150">
        <f t="shared" si="136"/>
        <v>0</v>
      </c>
      <c r="S877" s="135">
        <f t="shared" si="137"/>
        <v>3.9E-2</v>
      </c>
      <c r="T877" s="135" t="str">
        <f t="shared" si="138"/>
        <v/>
      </c>
      <c r="U877" s="134">
        <f t="shared" si="139"/>
        <v>-409.86099999999999</v>
      </c>
      <c r="V877" s="41" t="str">
        <f t="shared" si="140"/>
        <v>Lower Brackets</v>
      </c>
      <c r="W877" s="38">
        <f t="shared" si="141"/>
        <v>0</v>
      </c>
    </row>
    <row r="878" spans="1:23" ht="12.75" customHeight="1" x14ac:dyDescent="0.2">
      <c r="A878" s="39">
        <v>87001</v>
      </c>
      <c r="B878" s="40">
        <v>87101</v>
      </c>
      <c r="C878" s="40">
        <f t="shared" si="134"/>
        <v>2985.1280000000002</v>
      </c>
      <c r="D878" s="144">
        <f t="shared" si="135"/>
        <v>87051</v>
      </c>
      <c r="E878" s="144">
        <f t="shared" si="142"/>
        <v>3394.989</v>
      </c>
      <c r="F878" s="149">
        <f t="shared" si="143"/>
        <v>2985.1280000000002</v>
      </c>
      <c r="G878" s="150">
        <f t="shared" si="136"/>
        <v>0</v>
      </c>
      <c r="S878" s="135">
        <f t="shared" si="137"/>
        <v>3.9E-2</v>
      </c>
      <c r="T878" s="135" t="str">
        <f t="shared" si="138"/>
        <v/>
      </c>
      <c r="U878" s="134">
        <f t="shared" si="139"/>
        <v>-409.86099999999999</v>
      </c>
      <c r="V878" s="41" t="str">
        <f t="shared" si="140"/>
        <v>Lower Brackets</v>
      </c>
      <c r="W878" s="38">
        <f t="shared" si="141"/>
        <v>0</v>
      </c>
    </row>
    <row r="879" spans="1:23" ht="12.75" customHeight="1" x14ac:dyDescent="0.2">
      <c r="A879" s="39">
        <v>87101</v>
      </c>
      <c r="B879" s="40">
        <v>87201</v>
      </c>
      <c r="C879" s="40">
        <f t="shared" si="134"/>
        <v>2989.0280000000002</v>
      </c>
      <c r="D879" s="144">
        <f t="shared" si="135"/>
        <v>87151</v>
      </c>
      <c r="E879" s="144">
        <f t="shared" si="142"/>
        <v>3398.8890000000001</v>
      </c>
      <c r="F879" s="149">
        <f t="shared" si="143"/>
        <v>2989.0280000000002</v>
      </c>
      <c r="G879" s="150">
        <f t="shared" si="136"/>
        <v>0</v>
      </c>
      <c r="S879" s="135">
        <f t="shared" si="137"/>
        <v>3.9E-2</v>
      </c>
      <c r="T879" s="135" t="str">
        <f t="shared" si="138"/>
        <v/>
      </c>
      <c r="U879" s="134">
        <f t="shared" si="139"/>
        <v>-409.86099999999999</v>
      </c>
      <c r="V879" s="41" t="str">
        <f t="shared" si="140"/>
        <v>Lower Brackets</v>
      </c>
      <c r="W879" s="38">
        <f t="shared" si="141"/>
        <v>0</v>
      </c>
    </row>
    <row r="880" spans="1:23" ht="12.75" customHeight="1" x14ac:dyDescent="0.2">
      <c r="A880" s="39">
        <v>87201</v>
      </c>
      <c r="B880" s="40">
        <v>87301</v>
      </c>
      <c r="C880" s="40">
        <f t="shared" si="134"/>
        <v>2992.9280000000003</v>
      </c>
      <c r="D880" s="144">
        <f t="shared" si="135"/>
        <v>87251</v>
      </c>
      <c r="E880" s="144">
        <f t="shared" si="142"/>
        <v>3402.7890000000002</v>
      </c>
      <c r="F880" s="149">
        <f t="shared" si="143"/>
        <v>2992.9280000000003</v>
      </c>
      <c r="G880" s="150">
        <f t="shared" si="136"/>
        <v>0</v>
      </c>
      <c r="S880" s="135">
        <f t="shared" si="137"/>
        <v>3.9E-2</v>
      </c>
      <c r="T880" s="135" t="str">
        <f t="shared" si="138"/>
        <v/>
      </c>
      <c r="U880" s="134">
        <f t="shared" si="139"/>
        <v>-409.86099999999999</v>
      </c>
      <c r="V880" s="41" t="str">
        <f t="shared" si="140"/>
        <v>Lower Brackets</v>
      </c>
      <c r="W880" s="38">
        <f t="shared" si="141"/>
        <v>0</v>
      </c>
    </row>
    <row r="881" spans="1:23" ht="12.75" customHeight="1" x14ac:dyDescent="0.2">
      <c r="A881" s="39">
        <v>87301</v>
      </c>
      <c r="B881" s="40">
        <v>87401</v>
      </c>
      <c r="C881" s="40">
        <f t="shared" si="134"/>
        <v>2996.828</v>
      </c>
      <c r="D881" s="144">
        <f t="shared" si="135"/>
        <v>87351</v>
      </c>
      <c r="E881" s="144">
        <f t="shared" si="142"/>
        <v>3406.6889999999999</v>
      </c>
      <c r="F881" s="149">
        <f t="shared" si="143"/>
        <v>2996.828</v>
      </c>
      <c r="G881" s="150">
        <f t="shared" si="136"/>
        <v>0</v>
      </c>
      <c r="S881" s="135">
        <f t="shared" si="137"/>
        <v>3.9E-2</v>
      </c>
      <c r="T881" s="135" t="str">
        <f t="shared" si="138"/>
        <v/>
      </c>
      <c r="U881" s="134">
        <f t="shared" si="139"/>
        <v>-409.86099999999999</v>
      </c>
      <c r="V881" s="41" t="str">
        <f t="shared" si="140"/>
        <v>Lower Brackets</v>
      </c>
      <c r="W881" s="38">
        <f t="shared" si="141"/>
        <v>0</v>
      </c>
    </row>
    <row r="882" spans="1:23" ht="12.75" customHeight="1" x14ac:dyDescent="0.2">
      <c r="A882" s="39">
        <v>87401</v>
      </c>
      <c r="B882" s="40">
        <v>87501</v>
      </c>
      <c r="C882" s="40">
        <f t="shared" si="134"/>
        <v>3000.7280000000001</v>
      </c>
      <c r="D882" s="144">
        <f t="shared" si="135"/>
        <v>87451</v>
      </c>
      <c r="E882" s="144">
        <f t="shared" si="142"/>
        <v>3410.5889999999999</v>
      </c>
      <c r="F882" s="149">
        <f t="shared" si="143"/>
        <v>3000.7280000000001</v>
      </c>
      <c r="G882" s="150">
        <f t="shared" si="136"/>
        <v>0</v>
      </c>
      <c r="S882" s="135">
        <f t="shared" si="137"/>
        <v>3.9E-2</v>
      </c>
      <c r="T882" s="135" t="str">
        <f t="shared" si="138"/>
        <v/>
      </c>
      <c r="U882" s="134">
        <f t="shared" si="139"/>
        <v>-409.86099999999999</v>
      </c>
      <c r="V882" s="41" t="str">
        <f t="shared" si="140"/>
        <v>Lower Brackets</v>
      </c>
      <c r="W882" s="38">
        <f t="shared" si="141"/>
        <v>0</v>
      </c>
    </row>
    <row r="883" spans="1:23" ht="12.75" customHeight="1" x14ac:dyDescent="0.2">
      <c r="A883" s="39">
        <v>87501</v>
      </c>
      <c r="B883" s="40">
        <v>87601</v>
      </c>
      <c r="C883" s="40">
        <f t="shared" si="134"/>
        <v>3004.6280000000002</v>
      </c>
      <c r="D883" s="144">
        <f t="shared" si="135"/>
        <v>87551</v>
      </c>
      <c r="E883" s="144">
        <f t="shared" si="142"/>
        <v>3414.489</v>
      </c>
      <c r="F883" s="149">
        <f t="shared" si="143"/>
        <v>3004.6280000000002</v>
      </c>
      <c r="G883" s="150">
        <f t="shared" si="136"/>
        <v>0</v>
      </c>
      <c r="S883" s="135">
        <f t="shared" si="137"/>
        <v>3.9E-2</v>
      </c>
      <c r="T883" s="135" t="str">
        <f t="shared" si="138"/>
        <v/>
      </c>
      <c r="U883" s="134">
        <f t="shared" si="139"/>
        <v>-409.86099999999999</v>
      </c>
      <c r="V883" s="41" t="str">
        <f t="shared" si="140"/>
        <v>Lower Brackets</v>
      </c>
      <c r="W883" s="38">
        <f t="shared" si="141"/>
        <v>0</v>
      </c>
    </row>
    <row r="884" spans="1:23" ht="12.75" customHeight="1" x14ac:dyDescent="0.2">
      <c r="A884" s="39">
        <v>87601</v>
      </c>
      <c r="B884" s="40">
        <v>87701</v>
      </c>
      <c r="C884" s="40">
        <f t="shared" si="134"/>
        <v>3008.5280000000002</v>
      </c>
      <c r="D884" s="144">
        <f t="shared" si="135"/>
        <v>87651</v>
      </c>
      <c r="E884" s="144">
        <f t="shared" si="142"/>
        <v>3418.3890000000001</v>
      </c>
      <c r="F884" s="149">
        <f t="shared" si="143"/>
        <v>3008.5280000000002</v>
      </c>
      <c r="G884" s="150">
        <f t="shared" si="136"/>
        <v>0</v>
      </c>
      <c r="S884" s="135">
        <f t="shared" si="137"/>
        <v>3.9E-2</v>
      </c>
      <c r="T884" s="135" t="str">
        <f t="shared" si="138"/>
        <v/>
      </c>
      <c r="U884" s="134">
        <f t="shared" si="139"/>
        <v>-409.86099999999999</v>
      </c>
      <c r="V884" s="41" t="str">
        <f t="shared" si="140"/>
        <v>Lower Brackets</v>
      </c>
      <c r="W884" s="38">
        <f t="shared" si="141"/>
        <v>0</v>
      </c>
    </row>
    <row r="885" spans="1:23" ht="12.75" customHeight="1" x14ac:dyDescent="0.2">
      <c r="A885" s="39">
        <v>87701</v>
      </c>
      <c r="B885" s="40">
        <v>87801</v>
      </c>
      <c r="C885" s="40">
        <f t="shared" si="134"/>
        <v>3012.4280000000003</v>
      </c>
      <c r="D885" s="144">
        <f t="shared" si="135"/>
        <v>87751</v>
      </c>
      <c r="E885" s="144">
        <f t="shared" si="142"/>
        <v>3422.2890000000002</v>
      </c>
      <c r="F885" s="149">
        <f t="shared" si="143"/>
        <v>3012.4280000000003</v>
      </c>
      <c r="G885" s="150">
        <f t="shared" si="136"/>
        <v>0</v>
      </c>
      <c r="S885" s="135">
        <f t="shared" si="137"/>
        <v>3.9E-2</v>
      </c>
      <c r="T885" s="135" t="str">
        <f t="shared" si="138"/>
        <v/>
      </c>
      <c r="U885" s="134">
        <f t="shared" si="139"/>
        <v>-409.86099999999999</v>
      </c>
      <c r="V885" s="41" t="str">
        <f t="shared" si="140"/>
        <v>Lower Brackets</v>
      </c>
      <c r="W885" s="38">
        <f t="shared" si="141"/>
        <v>0</v>
      </c>
    </row>
    <row r="886" spans="1:23" ht="12.75" customHeight="1" x14ac:dyDescent="0.2">
      <c r="A886" s="39">
        <v>87801</v>
      </c>
      <c r="B886" s="40">
        <v>87901</v>
      </c>
      <c r="C886" s="40">
        <f t="shared" si="134"/>
        <v>3016.328</v>
      </c>
      <c r="D886" s="144">
        <f t="shared" si="135"/>
        <v>87851</v>
      </c>
      <c r="E886" s="144">
        <f t="shared" si="142"/>
        <v>3426.1889999999999</v>
      </c>
      <c r="F886" s="149">
        <f t="shared" si="143"/>
        <v>3016.328</v>
      </c>
      <c r="G886" s="150">
        <f t="shared" si="136"/>
        <v>0</v>
      </c>
      <c r="S886" s="135">
        <f t="shared" si="137"/>
        <v>3.9E-2</v>
      </c>
      <c r="T886" s="135" t="str">
        <f t="shared" si="138"/>
        <v/>
      </c>
      <c r="U886" s="134">
        <f t="shared" si="139"/>
        <v>-409.86099999999999</v>
      </c>
      <c r="V886" s="41" t="str">
        <f t="shared" si="140"/>
        <v>Lower Brackets</v>
      </c>
      <c r="W886" s="38">
        <f t="shared" si="141"/>
        <v>0</v>
      </c>
    </row>
    <row r="887" spans="1:23" ht="12.75" customHeight="1" x14ac:dyDescent="0.2">
      <c r="A887" s="39">
        <v>87901</v>
      </c>
      <c r="B887" s="40">
        <v>88001</v>
      </c>
      <c r="C887" s="40">
        <f t="shared" si="134"/>
        <v>3020.2280000000001</v>
      </c>
      <c r="D887" s="144">
        <f t="shared" si="135"/>
        <v>87951</v>
      </c>
      <c r="E887" s="144">
        <f t="shared" si="142"/>
        <v>3430.0889999999999</v>
      </c>
      <c r="F887" s="149">
        <f t="shared" si="143"/>
        <v>3020.2280000000001</v>
      </c>
      <c r="G887" s="150">
        <f t="shared" si="136"/>
        <v>0</v>
      </c>
      <c r="S887" s="135">
        <f t="shared" si="137"/>
        <v>3.9E-2</v>
      </c>
      <c r="T887" s="135" t="str">
        <f t="shared" si="138"/>
        <v/>
      </c>
      <c r="U887" s="134">
        <f t="shared" si="139"/>
        <v>-409.86099999999999</v>
      </c>
      <c r="V887" s="41" t="str">
        <f t="shared" si="140"/>
        <v>Lower Brackets</v>
      </c>
      <c r="W887" s="38">
        <f t="shared" si="141"/>
        <v>0</v>
      </c>
    </row>
    <row r="888" spans="1:23" ht="12.75" customHeight="1" x14ac:dyDescent="0.2">
      <c r="A888" s="39">
        <v>88001</v>
      </c>
      <c r="B888" s="40">
        <v>88101</v>
      </c>
      <c r="C888" s="40">
        <f t="shared" si="134"/>
        <v>3024.1280000000002</v>
      </c>
      <c r="D888" s="144">
        <f t="shared" si="135"/>
        <v>88051</v>
      </c>
      <c r="E888" s="144">
        <f t="shared" si="142"/>
        <v>3433.989</v>
      </c>
      <c r="F888" s="149">
        <f t="shared" si="143"/>
        <v>3024.1280000000002</v>
      </c>
      <c r="G888" s="150">
        <f t="shared" si="136"/>
        <v>0</v>
      </c>
      <c r="S888" s="135">
        <f t="shared" si="137"/>
        <v>3.9E-2</v>
      </c>
      <c r="T888" s="135" t="str">
        <f t="shared" si="138"/>
        <v/>
      </c>
      <c r="U888" s="134">
        <f t="shared" si="139"/>
        <v>-409.86099999999999</v>
      </c>
      <c r="V888" s="41" t="str">
        <f t="shared" si="140"/>
        <v>Lower Brackets</v>
      </c>
      <c r="W888" s="38">
        <f t="shared" si="141"/>
        <v>0</v>
      </c>
    </row>
    <row r="889" spans="1:23" ht="12.75" customHeight="1" x14ac:dyDescent="0.2">
      <c r="A889" s="39">
        <v>88101</v>
      </c>
      <c r="B889" s="40">
        <v>88201</v>
      </c>
      <c r="C889" s="40">
        <f t="shared" si="134"/>
        <v>3028.0280000000002</v>
      </c>
      <c r="D889" s="144">
        <f t="shared" si="135"/>
        <v>88151</v>
      </c>
      <c r="E889" s="144">
        <f t="shared" si="142"/>
        <v>3437.8890000000001</v>
      </c>
      <c r="F889" s="149">
        <f t="shared" si="143"/>
        <v>3028.0280000000002</v>
      </c>
      <c r="G889" s="150">
        <f t="shared" si="136"/>
        <v>0</v>
      </c>
      <c r="S889" s="135">
        <f t="shared" si="137"/>
        <v>3.9E-2</v>
      </c>
      <c r="T889" s="135" t="str">
        <f t="shared" si="138"/>
        <v/>
      </c>
      <c r="U889" s="134">
        <f t="shared" si="139"/>
        <v>-409.86099999999999</v>
      </c>
      <c r="V889" s="41" t="str">
        <f t="shared" si="140"/>
        <v>Lower Brackets</v>
      </c>
      <c r="W889" s="38">
        <f t="shared" si="141"/>
        <v>0</v>
      </c>
    </row>
    <row r="890" spans="1:23" ht="12.75" customHeight="1" x14ac:dyDescent="0.2">
      <c r="A890" s="39">
        <v>88201</v>
      </c>
      <c r="B890" s="40">
        <v>88301</v>
      </c>
      <c r="C890" s="40">
        <f t="shared" si="134"/>
        <v>3031.9280000000003</v>
      </c>
      <c r="D890" s="144">
        <f t="shared" si="135"/>
        <v>88251</v>
      </c>
      <c r="E890" s="144">
        <f t="shared" si="142"/>
        <v>3441.7890000000002</v>
      </c>
      <c r="F890" s="149">
        <f t="shared" si="143"/>
        <v>3031.9280000000003</v>
      </c>
      <c r="G890" s="150">
        <f t="shared" si="136"/>
        <v>0</v>
      </c>
      <c r="S890" s="135">
        <f t="shared" si="137"/>
        <v>3.9E-2</v>
      </c>
      <c r="T890" s="135" t="str">
        <f t="shared" si="138"/>
        <v/>
      </c>
      <c r="U890" s="134">
        <f t="shared" si="139"/>
        <v>-409.86099999999999</v>
      </c>
      <c r="V890" s="41" t="str">
        <f t="shared" si="140"/>
        <v>Lower Brackets</v>
      </c>
      <c r="W890" s="38">
        <f t="shared" si="141"/>
        <v>0</v>
      </c>
    </row>
    <row r="891" spans="1:23" ht="12.75" customHeight="1" x14ac:dyDescent="0.2">
      <c r="A891" s="39">
        <v>88301</v>
      </c>
      <c r="B891" s="40">
        <v>88401</v>
      </c>
      <c r="C891" s="40">
        <f t="shared" si="134"/>
        <v>3035.828</v>
      </c>
      <c r="D891" s="144">
        <f t="shared" si="135"/>
        <v>88351</v>
      </c>
      <c r="E891" s="144">
        <f t="shared" si="142"/>
        <v>3445.6889999999999</v>
      </c>
      <c r="F891" s="149">
        <f t="shared" si="143"/>
        <v>3035.828</v>
      </c>
      <c r="G891" s="150">
        <f t="shared" si="136"/>
        <v>0</v>
      </c>
      <c r="S891" s="135">
        <f t="shared" si="137"/>
        <v>3.9E-2</v>
      </c>
      <c r="T891" s="135" t="str">
        <f t="shared" si="138"/>
        <v/>
      </c>
      <c r="U891" s="134">
        <f t="shared" si="139"/>
        <v>-409.86099999999999</v>
      </c>
      <c r="V891" s="41" t="str">
        <f t="shared" si="140"/>
        <v>Lower Brackets</v>
      </c>
      <c r="W891" s="38">
        <f t="shared" si="141"/>
        <v>0</v>
      </c>
    </row>
    <row r="892" spans="1:23" ht="12.75" customHeight="1" x14ac:dyDescent="0.2">
      <c r="A892" s="39">
        <v>88401</v>
      </c>
      <c r="B892" s="40">
        <v>88501</v>
      </c>
      <c r="C892" s="40">
        <f t="shared" si="134"/>
        <v>3039.7280000000001</v>
      </c>
      <c r="D892" s="144">
        <f t="shared" si="135"/>
        <v>88451</v>
      </c>
      <c r="E892" s="144">
        <f t="shared" si="142"/>
        <v>3449.5889999999999</v>
      </c>
      <c r="F892" s="149">
        <f t="shared" si="143"/>
        <v>3039.7280000000001</v>
      </c>
      <c r="G892" s="150">
        <f t="shared" si="136"/>
        <v>0</v>
      </c>
      <c r="S892" s="135">
        <f t="shared" si="137"/>
        <v>3.9E-2</v>
      </c>
      <c r="T892" s="135" t="str">
        <f t="shared" si="138"/>
        <v/>
      </c>
      <c r="U892" s="134">
        <f t="shared" si="139"/>
        <v>-409.86099999999999</v>
      </c>
      <c r="V892" s="41" t="str">
        <f t="shared" si="140"/>
        <v>Lower Brackets</v>
      </c>
      <c r="W892" s="38">
        <f t="shared" si="141"/>
        <v>0</v>
      </c>
    </row>
    <row r="893" spans="1:23" ht="12.75" customHeight="1" x14ac:dyDescent="0.2">
      <c r="A893" s="39">
        <v>88501</v>
      </c>
      <c r="B893" s="40">
        <v>88601</v>
      </c>
      <c r="C893" s="40">
        <f t="shared" si="134"/>
        <v>3043.6280000000002</v>
      </c>
      <c r="D893" s="144">
        <f t="shared" si="135"/>
        <v>88551</v>
      </c>
      <c r="E893" s="144">
        <f t="shared" si="142"/>
        <v>3453.489</v>
      </c>
      <c r="F893" s="149">
        <f t="shared" si="143"/>
        <v>3043.6280000000002</v>
      </c>
      <c r="G893" s="150">
        <f t="shared" si="136"/>
        <v>0</v>
      </c>
      <c r="S893" s="135">
        <f t="shared" si="137"/>
        <v>3.9E-2</v>
      </c>
      <c r="T893" s="135" t="str">
        <f t="shared" si="138"/>
        <v/>
      </c>
      <c r="U893" s="134">
        <f t="shared" si="139"/>
        <v>-409.86099999999999</v>
      </c>
      <c r="V893" s="41" t="str">
        <f t="shared" si="140"/>
        <v>Lower Brackets</v>
      </c>
      <c r="W893" s="38">
        <f t="shared" si="141"/>
        <v>0</v>
      </c>
    </row>
    <row r="894" spans="1:23" ht="12.75" customHeight="1" x14ac:dyDescent="0.2">
      <c r="A894" s="39">
        <v>88601</v>
      </c>
      <c r="B894" s="40">
        <v>88701</v>
      </c>
      <c r="C894" s="40">
        <f t="shared" si="134"/>
        <v>3047.5280000000002</v>
      </c>
      <c r="D894" s="144">
        <f t="shared" si="135"/>
        <v>88651</v>
      </c>
      <c r="E894" s="144">
        <f t="shared" si="142"/>
        <v>3457.3890000000001</v>
      </c>
      <c r="F894" s="149">
        <f t="shared" si="143"/>
        <v>3047.5280000000002</v>
      </c>
      <c r="G894" s="150">
        <f t="shared" si="136"/>
        <v>0</v>
      </c>
      <c r="S894" s="135">
        <f t="shared" si="137"/>
        <v>3.9E-2</v>
      </c>
      <c r="T894" s="135" t="str">
        <f t="shared" si="138"/>
        <v/>
      </c>
      <c r="U894" s="134">
        <f t="shared" si="139"/>
        <v>-409.86099999999999</v>
      </c>
      <c r="V894" s="41" t="str">
        <f t="shared" si="140"/>
        <v>Lower Brackets</v>
      </c>
      <c r="W894" s="38">
        <f t="shared" si="141"/>
        <v>0</v>
      </c>
    </row>
    <row r="895" spans="1:23" ht="12.75" customHeight="1" x14ac:dyDescent="0.2">
      <c r="A895" s="39">
        <v>88701</v>
      </c>
      <c r="B895" s="40">
        <v>88801</v>
      </c>
      <c r="C895" s="40">
        <f t="shared" si="134"/>
        <v>3051.4280000000003</v>
      </c>
      <c r="D895" s="144">
        <f t="shared" si="135"/>
        <v>88751</v>
      </c>
      <c r="E895" s="144">
        <f t="shared" si="142"/>
        <v>3461.2890000000002</v>
      </c>
      <c r="F895" s="149">
        <f t="shared" si="143"/>
        <v>3051.4280000000003</v>
      </c>
      <c r="G895" s="150">
        <f t="shared" si="136"/>
        <v>0</v>
      </c>
      <c r="S895" s="135">
        <f t="shared" si="137"/>
        <v>3.9E-2</v>
      </c>
      <c r="T895" s="135" t="str">
        <f t="shared" si="138"/>
        <v/>
      </c>
      <c r="U895" s="134">
        <f t="shared" si="139"/>
        <v>-409.86099999999999</v>
      </c>
      <c r="V895" s="41" t="str">
        <f t="shared" si="140"/>
        <v>Lower Brackets</v>
      </c>
      <c r="W895" s="38">
        <f t="shared" si="141"/>
        <v>0</v>
      </c>
    </row>
    <row r="896" spans="1:23" ht="12.75" customHeight="1" x14ac:dyDescent="0.2">
      <c r="A896" s="39">
        <v>88801</v>
      </c>
      <c r="B896" s="40">
        <v>88901</v>
      </c>
      <c r="C896" s="40">
        <f t="shared" si="134"/>
        <v>3055.328</v>
      </c>
      <c r="D896" s="144">
        <f t="shared" si="135"/>
        <v>88851</v>
      </c>
      <c r="E896" s="144">
        <f t="shared" si="142"/>
        <v>3465.1889999999999</v>
      </c>
      <c r="F896" s="149">
        <f t="shared" si="143"/>
        <v>3055.328</v>
      </c>
      <c r="G896" s="150">
        <f t="shared" si="136"/>
        <v>0</v>
      </c>
      <c r="S896" s="135">
        <f t="shared" si="137"/>
        <v>3.9E-2</v>
      </c>
      <c r="T896" s="135" t="str">
        <f t="shared" si="138"/>
        <v/>
      </c>
      <c r="U896" s="134">
        <f t="shared" si="139"/>
        <v>-409.86099999999999</v>
      </c>
      <c r="V896" s="41" t="str">
        <f t="shared" si="140"/>
        <v>Lower Brackets</v>
      </c>
      <c r="W896" s="38">
        <f t="shared" si="141"/>
        <v>0</v>
      </c>
    </row>
    <row r="897" spans="1:23" ht="12.75" customHeight="1" x14ac:dyDescent="0.2">
      <c r="A897" s="39">
        <v>88901</v>
      </c>
      <c r="B897" s="40">
        <v>89001</v>
      </c>
      <c r="C897" s="40">
        <f t="shared" si="134"/>
        <v>3059.2280000000001</v>
      </c>
      <c r="D897" s="144">
        <f t="shared" si="135"/>
        <v>88951</v>
      </c>
      <c r="E897" s="144">
        <f t="shared" si="142"/>
        <v>3469.0889999999999</v>
      </c>
      <c r="F897" s="149">
        <f t="shared" si="143"/>
        <v>3059.2280000000001</v>
      </c>
      <c r="G897" s="150">
        <f t="shared" si="136"/>
        <v>0</v>
      </c>
      <c r="S897" s="135">
        <f t="shared" si="137"/>
        <v>3.9E-2</v>
      </c>
      <c r="T897" s="135" t="str">
        <f t="shared" si="138"/>
        <v/>
      </c>
      <c r="U897" s="134">
        <f t="shared" si="139"/>
        <v>-409.86099999999999</v>
      </c>
      <c r="V897" s="41" t="str">
        <f t="shared" si="140"/>
        <v>Lower Brackets</v>
      </c>
      <c r="W897" s="38">
        <f t="shared" si="141"/>
        <v>0</v>
      </c>
    </row>
    <row r="898" spans="1:23" ht="12.75" customHeight="1" x14ac:dyDescent="0.2">
      <c r="A898" s="39">
        <v>89001</v>
      </c>
      <c r="B898" s="40">
        <v>89101</v>
      </c>
      <c r="C898" s="40">
        <f t="shared" si="134"/>
        <v>3063.1280000000002</v>
      </c>
      <c r="D898" s="144">
        <f t="shared" si="135"/>
        <v>89051</v>
      </c>
      <c r="E898" s="144">
        <f t="shared" si="142"/>
        <v>3472.989</v>
      </c>
      <c r="F898" s="149">
        <f t="shared" si="143"/>
        <v>3063.1280000000002</v>
      </c>
      <c r="G898" s="150">
        <f t="shared" si="136"/>
        <v>0</v>
      </c>
      <c r="S898" s="135">
        <f t="shared" si="137"/>
        <v>3.9E-2</v>
      </c>
      <c r="T898" s="135" t="str">
        <f t="shared" si="138"/>
        <v/>
      </c>
      <c r="U898" s="134">
        <f t="shared" si="139"/>
        <v>-409.86099999999999</v>
      </c>
      <c r="V898" s="41" t="str">
        <f t="shared" si="140"/>
        <v>Lower Brackets</v>
      </c>
      <c r="W898" s="38">
        <f t="shared" si="141"/>
        <v>0</v>
      </c>
    </row>
    <row r="899" spans="1:23" ht="12.75" customHeight="1" x14ac:dyDescent="0.2">
      <c r="A899" s="39">
        <v>89101</v>
      </c>
      <c r="B899" s="40">
        <v>89201</v>
      </c>
      <c r="C899" s="40">
        <f t="shared" si="134"/>
        <v>3067.0280000000002</v>
      </c>
      <c r="D899" s="144">
        <f t="shared" si="135"/>
        <v>89151</v>
      </c>
      <c r="E899" s="144">
        <f t="shared" si="142"/>
        <v>3476.8890000000001</v>
      </c>
      <c r="F899" s="149">
        <f t="shared" si="143"/>
        <v>3067.0280000000002</v>
      </c>
      <c r="G899" s="150">
        <f t="shared" si="136"/>
        <v>0</v>
      </c>
      <c r="S899" s="135">
        <f t="shared" si="137"/>
        <v>3.9E-2</v>
      </c>
      <c r="T899" s="135" t="str">
        <f t="shared" si="138"/>
        <v/>
      </c>
      <c r="U899" s="134">
        <f t="shared" si="139"/>
        <v>-409.86099999999999</v>
      </c>
      <c r="V899" s="41" t="str">
        <f t="shared" si="140"/>
        <v>Lower Brackets</v>
      </c>
      <c r="W899" s="38">
        <f t="shared" si="141"/>
        <v>0</v>
      </c>
    </row>
    <row r="900" spans="1:23" ht="12.75" customHeight="1" x14ac:dyDescent="0.2">
      <c r="A900" s="39">
        <v>89201</v>
      </c>
      <c r="B900" s="40">
        <v>89301</v>
      </c>
      <c r="C900" s="40">
        <f t="shared" si="134"/>
        <v>3070.9280000000003</v>
      </c>
      <c r="D900" s="144">
        <f t="shared" si="135"/>
        <v>89251</v>
      </c>
      <c r="E900" s="144">
        <f t="shared" si="142"/>
        <v>3480.7890000000002</v>
      </c>
      <c r="F900" s="149">
        <f t="shared" si="143"/>
        <v>3070.9280000000003</v>
      </c>
      <c r="G900" s="150">
        <f t="shared" si="136"/>
        <v>0</v>
      </c>
      <c r="S900" s="135">
        <f t="shared" si="137"/>
        <v>3.9E-2</v>
      </c>
      <c r="T900" s="135" t="str">
        <f t="shared" si="138"/>
        <v/>
      </c>
      <c r="U900" s="134">
        <f t="shared" si="139"/>
        <v>-409.86099999999999</v>
      </c>
      <c r="V900" s="41" t="str">
        <f t="shared" si="140"/>
        <v>Lower Brackets</v>
      </c>
      <c r="W900" s="38">
        <f t="shared" si="141"/>
        <v>0</v>
      </c>
    </row>
    <row r="901" spans="1:23" ht="12.75" customHeight="1" x14ac:dyDescent="0.2">
      <c r="A901" s="39">
        <v>89301</v>
      </c>
      <c r="B901" s="40">
        <v>89401</v>
      </c>
      <c r="C901" s="40">
        <f t="shared" si="134"/>
        <v>3074.828</v>
      </c>
      <c r="D901" s="144">
        <f t="shared" si="135"/>
        <v>89351</v>
      </c>
      <c r="E901" s="144">
        <f t="shared" si="142"/>
        <v>3484.6889999999999</v>
      </c>
      <c r="F901" s="149">
        <f t="shared" si="143"/>
        <v>3074.828</v>
      </c>
      <c r="G901" s="150">
        <f t="shared" si="136"/>
        <v>0</v>
      </c>
      <c r="S901" s="135">
        <f t="shared" si="137"/>
        <v>3.9E-2</v>
      </c>
      <c r="T901" s="135" t="str">
        <f t="shared" si="138"/>
        <v/>
      </c>
      <c r="U901" s="134">
        <f t="shared" si="139"/>
        <v>-409.86099999999999</v>
      </c>
      <c r="V901" s="41" t="str">
        <f t="shared" si="140"/>
        <v>Lower Brackets</v>
      </c>
      <c r="W901" s="38">
        <f t="shared" si="141"/>
        <v>0</v>
      </c>
    </row>
    <row r="902" spans="1:23" ht="12.75" customHeight="1" x14ac:dyDescent="0.2">
      <c r="A902" s="39">
        <v>89401</v>
      </c>
      <c r="B902" s="40">
        <v>89501</v>
      </c>
      <c r="C902" s="40">
        <f t="shared" si="134"/>
        <v>3078.7280000000001</v>
      </c>
      <c r="D902" s="144">
        <f t="shared" si="135"/>
        <v>89451</v>
      </c>
      <c r="E902" s="144">
        <f t="shared" si="142"/>
        <v>3488.5889999999999</v>
      </c>
      <c r="F902" s="149">
        <f t="shared" si="143"/>
        <v>3078.7280000000001</v>
      </c>
      <c r="G902" s="150">
        <f t="shared" si="136"/>
        <v>0</v>
      </c>
      <c r="S902" s="135">
        <f t="shared" si="137"/>
        <v>3.9E-2</v>
      </c>
      <c r="T902" s="135" t="str">
        <f t="shared" si="138"/>
        <v/>
      </c>
      <c r="U902" s="134">
        <f t="shared" si="139"/>
        <v>-409.86099999999999</v>
      </c>
      <c r="V902" s="41" t="str">
        <f t="shared" si="140"/>
        <v>Lower Brackets</v>
      </c>
      <c r="W902" s="38">
        <f t="shared" si="141"/>
        <v>0</v>
      </c>
    </row>
    <row r="903" spans="1:23" ht="12.75" customHeight="1" x14ac:dyDescent="0.2">
      <c r="A903" s="39">
        <v>89501</v>
      </c>
      <c r="B903" s="40">
        <v>89601</v>
      </c>
      <c r="C903" s="40">
        <f t="shared" si="134"/>
        <v>3082.6280000000002</v>
      </c>
      <c r="D903" s="144">
        <f t="shared" si="135"/>
        <v>89551</v>
      </c>
      <c r="E903" s="144">
        <f t="shared" si="142"/>
        <v>3492.489</v>
      </c>
      <c r="F903" s="149">
        <f t="shared" si="143"/>
        <v>3082.6280000000002</v>
      </c>
      <c r="G903" s="150">
        <f t="shared" si="136"/>
        <v>0</v>
      </c>
      <c r="S903" s="135">
        <f t="shared" si="137"/>
        <v>3.9E-2</v>
      </c>
      <c r="T903" s="135" t="str">
        <f t="shared" si="138"/>
        <v/>
      </c>
      <c r="U903" s="134">
        <f t="shared" si="139"/>
        <v>-409.86099999999999</v>
      </c>
      <c r="V903" s="41" t="str">
        <f t="shared" si="140"/>
        <v>Lower Brackets</v>
      </c>
      <c r="W903" s="38">
        <f t="shared" si="141"/>
        <v>0</v>
      </c>
    </row>
    <row r="904" spans="1:23" ht="12.75" customHeight="1" x14ac:dyDescent="0.2">
      <c r="A904" s="39">
        <v>89601</v>
      </c>
      <c r="B904" s="40">
        <v>89701</v>
      </c>
      <c r="C904" s="40">
        <f t="shared" ref="C904:C967" si="144">IF(A904&lt;=$J$8,((($A$8:$A$1008+$B$8:$B$1008)/2)*ApplicableTaxRate)+Differential-BracketAdjustment,((($A$8:$A$1008+$B$8:$B$1008)/2)*ApplicableTaxRate)+HighDifferential-BracketAdjustment)</f>
        <v>3086.5280000000002</v>
      </c>
      <c r="D904" s="144">
        <f t="shared" ref="D904:D967" si="145">(A904+B904)/2</f>
        <v>89651</v>
      </c>
      <c r="E904" s="144">
        <f t="shared" si="142"/>
        <v>3496.3890000000001</v>
      </c>
      <c r="F904" s="149">
        <f t="shared" si="143"/>
        <v>3086.5280000000002</v>
      </c>
      <c r="G904" s="150">
        <f t="shared" ref="G904:G967" si="146">C904-F904</f>
        <v>0</v>
      </c>
      <c r="S904" s="135">
        <f t="shared" ref="S904:S967" si="147">IF(AND(A904&gt;=$I$4,A904&lt;=$J$4),$K$4,IF(AND(A904&gt;=$I$5,A904&lt;=$J$5),$K$5,IF(AND(A904&gt;=$I$6,A904&lt;=$J$6),$K$6,IF(AND(A904&gt;=$I$7,A904&lt;=$J$7),$K$7,IF(AND(A904&gt;=$I$8,A904&lt;=$J$8),$K$8,IF(A904&gt;$J$8,$K$8))))))</f>
        <v>3.9E-2</v>
      </c>
      <c r="T904" s="135" t="str">
        <f t="shared" ref="T904:T930" si="148">IF(A904&gt;$J$8,$K$17,"")</f>
        <v/>
      </c>
      <c r="U904" s="134">
        <f t="shared" ref="U904:U967" si="149">IF(AND(A904&gt;=$I$4,A904&lt;=$J$4),$Q$4,IF(AND(A904&gt;=$I$5,A904&lt;=$J$5),$Q$5,IF(AND(A904&gt;=$I$6,A904&lt;=$J$6),$Q$6,IF(AND(A904&gt;=$I$7,A904&lt;=$J$7),$Q$7,IF(AND(A904&gt;=$I$8,A904&lt;=$J$8),$Q$8,IF(A904&gt;$J$8,$Q$8))))))</f>
        <v>-409.86099999999999</v>
      </c>
      <c r="V904" s="41" t="str">
        <f t="shared" ref="V904:V967" si="150">IF(A904&gt;$J$8,$Q$16,"Lower Brackets")</f>
        <v>Lower Brackets</v>
      </c>
      <c r="W904" s="38">
        <f t="shared" ref="W904:W967" si="151">IFERROR(VLOOKUP(A904,$X$8:$Z$53,3,FALSE),0)</f>
        <v>0</v>
      </c>
    </row>
    <row r="905" spans="1:23" ht="12.75" customHeight="1" x14ac:dyDescent="0.2">
      <c r="A905" s="39">
        <v>89701</v>
      </c>
      <c r="B905" s="40">
        <v>89801</v>
      </c>
      <c r="C905" s="40">
        <f t="shared" si="144"/>
        <v>3090.4280000000003</v>
      </c>
      <c r="D905" s="144">
        <f t="shared" si="145"/>
        <v>89751</v>
      </c>
      <c r="E905" s="144">
        <f t="shared" ref="E905:E930" si="152">D905*S905</f>
        <v>3500.2890000000002</v>
      </c>
      <c r="F905" s="149">
        <f t="shared" ref="F905:F930" si="153">E905+U905</f>
        <v>3090.4280000000003</v>
      </c>
      <c r="G905" s="150">
        <f t="shared" si="146"/>
        <v>0</v>
      </c>
      <c r="S905" s="135">
        <f t="shared" si="147"/>
        <v>3.9E-2</v>
      </c>
      <c r="T905" s="135" t="str">
        <f t="shared" si="148"/>
        <v/>
      </c>
      <c r="U905" s="134">
        <f t="shared" si="149"/>
        <v>-409.86099999999999</v>
      </c>
      <c r="V905" s="41" t="str">
        <f t="shared" si="150"/>
        <v>Lower Brackets</v>
      </c>
      <c r="W905" s="38">
        <f t="shared" si="151"/>
        <v>0</v>
      </c>
    </row>
    <row r="906" spans="1:23" ht="12.75" customHeight="1" x14ac:dyDescent="0.2">
      <c r="A906" s="39">
        <v>89801</v>
      </c>
      <c r="B906" s="40">
        <v>89901</v>
      </c>
      <c r="C906" s="40">
        <f t="shared" si="144"/>
        <v>3094.328</v>
      </c>
      <c r="D906" s="144">
        <f t="shared" si="145"/>
        <v>89851</v>
      </c>
      <c r="E906" s="144">
        <f t="shared" si="152"/>
        <v>3504.1889999999999</v>
      </c>
      <c r="F906" s="149">
        <f t="shared" si="153"/>
        <v>3094.328</v>
      </c>
      <c r="G906" s="150">
        <f t="shared" si="146"/>
        <v>0</v>
      </c>
      <c r="S906" s="135">
        <f t="shared" si="147"/>
        <v>3.9E-2</v>
      </c>
      <c r="T906" s="135" t="str">
        <f t="shared" si="148"/>
        <v/>
      </c>
      <c r="U906" s="134">
        <f t="shared" si="149"/>
        <v>-409.86099999999999</v>
      </c>
      <c r="V906" s="41" t="str">
        <f t="shared" si="150"/>
        <v>Lower Brackets</v>
      </c>
      <c r="W906" s="38">
        <f t="shared" si="151"/>
        <v>0</v>
      </c>
    </row>
    <row r="907" spans="1:23" ht="12.75" customHeight="1" x14ac:dyDescent="0.2">
      <c r="A907" s="39">
        <v>89901</v>
      </c>
      <c r="B907" s="40">
        <v>90001</v>
      </c>
      <c r="C907" s="40">
        <f t="shared" si="144"/>
        <v>3098.2280000000001</v>
      </c>
      <c r="D907" s="144">
        <f t="shared" si="145"/>
        <v>89951</v>
      </c>
      <c r="E907" s="144">
        <f t="shared" si="152"/>
        <v>3508.0889999999999</v>
      </c>
      <c r="F907" s="149">
        <f t="shared" si="153"/>
        <v>3098.2280000000001</v>
      </c>
      <c r="G907" s="150">
        <f t="shared" si="146"/>
        <v>0</v>
      </c>
      <c r="S907" s="135">
        <f t="shared" si="147"/>
        <v>3.9E-2</v>
      </c>
      <c r="T907" s="135" t="str">
        <f t="shared" si="148"/>
        <v/>
      </c>
      <c r="U907" s="134">
        <f t="shared" si="149"/>
        <v>-409.86099999999999</v>
      </c>
      <c r="V907" s="41" t="str">
        <f t="shared" si="150"/>
        <v>Lower Brackets</v>
      </c>
      <c r="W907" s="38">
        <f t="shared" si="151"/>
        <v>0</v>
      </c>
    </row>
    <row r="908" spans="1:23" ht="12.75" customHeight="1" x14ac:dyDescent="0.2">
      <c r="A908" s="39">
        <v>90001</v>
      </c>
      <c r="B908" s="40">
        <v>90101</v>
      </c>
      <c r="C908" s="40">
        <f t="shared" si="144"/>
        <v>3102.1280000000002</v>
      </c>
      <c r="D908" s="144">
        <f t="shared" si="145"/>
        <v>90051</v>
      </c>
      <c r="E908" s="144">
        <f t="shared" si="152"/>
        <v>3511.989</v>
      </c>
      <c r="F908" s="149">
        <f t="shared" si="153"/>
        <v>3102.1280000000002</v>
      </c>
      <c r="G908" s="150">
        <f t="shared" si="146"/>
        <v>0</v>
      </c>
      <c r="S908" s="135">
        <f t="shared" si="147"/>
        <v>3.9E-2</v>
      </c>
      <c r="T908" s="135" t="str">
        <f t="shared" si="148"/>
        <v/>
      </c>
      <c r="U908" s="134">
        <f t="shared" si="149"/>
        <v>-409.86099999999999</v>
      </c>
      <c r="V908" s="41" t="str">
        <f t="shared" si="150"/>
        <v>Lower Brackets</v>
      </c>
      <c r="W908" s="38">
        <f t="shared" si="151"/>
        <v>0</v>
      </c>
    </row>
    <row r="909" spans="1:23" ht="12.75" customHeight="1" x14ac:dyDescent="0.2">
      <c r="A909" s="39">
        <v>90101</v>
      </c>
      <c r="B909" s="40">
        <v>90201</v>
      </c>
      <c r="C909" s="40">
        <f t="shared" si="144"/>
        <v>3106.0280000000002</v>
      </c>
      <c r="D909" s="144">
        <f t="shared" si="145"/>
        <v>90151</v>
      </c>
      <c r="E909" s="144">
        <f t="shared" si="152"/>
        <v>3515.8890000000001</v>
      </c>
      <c r="F909" s="149">
        <f t="shared" si="153"/>
        <v>3106.0280000000002</v>
      </c>
      <c r="G909" s="150">
        <f t="shared" si="146"/>
        <v>0</v>
      </c>
      <c r="S909" s="135">
        <f t="shared" si="147"/>
        <v>3.9E-2</v>
      </c>
      <c r="T909" s="135" t="str">
        <f t="shared" si="148"/>
        <v/>
      </c>
      <c r="U909" s="134">
        <f t="shared" si="149"/>
        <v>-409.86099999999999</v>
      </c>
      <c r="V909" s="41" t="str">
        <f t="shared" si="150"/>
        <v>Lower Brackets</v>
      </c>
      <c r="W909" s="38">
        <f t="shared" si="151"/>
        <v>0</v>
      </c>
    </row>
    <row r="910" spans="1:23" ht="12.75" customHeight="1" x14ac:dyDescent="0.2">
      <c r="A910" s="39">
        <v>90201</v>
      </c>
      <c r="B910" s="40">
        <v>90301</v>
      </c>
      <c r="C910" s="40">
        <f t="shared" si="144"/>
        <v>3109.9280000000003</v>
      </c>
      <c r="D910" s="144">
        <f t="shared" si="145"/>
        <v>90251</v>
      </c>
      <c r="E910" s="144">
        <f t="shared" si="152"/>
        <v>3519.7890000000002</v>
      </c>
      <c r="F910" s="149">
        <f t="shared" si="153"/>
        <v>3109.9280000000003</v>
      </c>
      <c r="G910" s="150">
        <f t="shared" si="146"/>
        <v>0</v>
      </c>
      <c r="S910" s="135">
        <f t="shared" si="147"/>
        <v>3.9E-2</v>
      </c>
      <c r="T910" s="135" t="str">
        <f t="shared" si="148"/>
        <v/>
      </c>
      <c r="U910" s="134">
        <f t="shared" si="149"/>
        <v>-409.86099999999999</v>
      </c>
      <c r="V910" s="41" t="str">
        <f t="shared" si="150"/>
        <v>Lower Brackets</v>
      </c>
      <c r="W910" s="38">
        <f t="shared" si="151"/>
        <v>0</v>
      </c>
    </row>
    <row r="911" spans="1:23" ht="12.75" customHeight="1" x14ac:dyDescent="0.2">
      <c r="A911" s="39">
        <v>90301</v>
      </c>
      <c r="B911" s="40">
        <v>90401</v>
      </c>
      <c r="C911" s="40">
        <f t="shared" si="144"/>
        <v>3113.828</v>
      </c>
      <c r="D911" s="144">
        <f t="shared" si="145"/>
        <v>90351</v>
      </c>
      <c r="E911" s="144">
        <f t="shared" si="152"/>
        <v>3523.6889999999999</v>
      </c>
      <c r="F911" s="149">
        <f t="shared" si="153"/>
        <v>3113.828</v>
      </c>
      <c r="G911" s="150">
        <f t="shared" si="146"/>
        <v>0</v>
      </c>
      <c r="S911" s="135">
        <f t="shared" si="147"/>
        <v>3.9E-2</v>
      </c>
      <c r="T911" s="135" t="str">
        <f t="shared" si="148"/>
        <v/>
      </c>
      <c r="U911" s="134">
        <f t="shared" si="149"/>
        <v>-409.86099999999999</v>
      </c>
      <c r="V911" s="41" t="str">
        <f t="shared" si="150"/>
        <v>Lower Brackets</v>
      </c>
      <c r="W911" s="38">
        <f t="shared" si="151"/>
        <v>0</v>
      </c>
    </row>
    <row r="912" spans="1:23" ht="12.75" customHeight="1" x14ac:dyDescent="0.2">
      <c r="A912" s="39">
        <v>90401</v>
      </c>
      <c r="B912" s="40">
        <v>90501</v>
      </c>
      <c r="C912" s="40">
        <f t="shared" si="144"/>
        <v>3117.7280000000001</v>
      </c>
      <c r="D912" s="144">
        <f t="shared" si="145"/>
        <v>90451</v>
      </c>
      <c r="E912" s="144">
        <f t="shared" si="152"/>
        <v>3527.5889999999999</v>
      </c>
      <c r="F912" s="149">
        <f t="shared" si="153"/>
        <v>3117.7280000000001</v>
      </c>
      <c r="G912" s="150">
        <f t="shared" si="146"/>
        <v>0</v>
      </c>
      <c r="S912" s="135">
        <f t="shared" si="147"/>
        <v>3.9E-2</v>
      </c>
      <c r="T912" s="135" t="str">
        <f t="shared" si="148"/>
        <v/>
      </c>
      <c r="U912" s="134">
        <f t="shared" si="149"/>
        <v>-409.86099999999999</v>
      </c>
      <c r="V912" s="41" t="str">
        <f t="shared" si="150"/>
        <v>Lower Brackets</v>
      </c>
      <c r="W912" s="38">
        <f t="shared" si="151"/>
        <v>0</v>
      </c>
    </row>
    <row r="913" spans="1:23" ht="12.75" customHeight="1" x14ac:dyDescent="0.2">
      <c r="A913" s="39">
        <v>90501</v>
      </c>
      <c r="B913" s="40">
        <v>90601</v>
      </c>
      <c r="C913" s="40">
        <f t="shared" si="144"/>
        <v>3121.6280000000002</v>
      </c>
      <c r="D913" s="144">
        <f t="shared" si="145"/>
        <v>90551</v>
      </c>
      <c r="E913" s="144">
        <f t="shared" si="152"/>
        <v>3531.489</v>
      </c>
      <c r="F913" s="149">
        <f t="shared" si="153"/>
        <v>3121.6280000000002</v>
      </c>
      <c r="G913" s="150">
        <f t="shared" si="146"/>
        <v>0</v>
      </c>
      <c r="S913" s="135">
        <f t="shared" si="147"/>
        <v>3.9E-2</v>
      </c>
      <c r="T913" s="135" t="str">
        <f t="shared" si="148"/>
        <v/>
      </c>
      <c r="U913" s="134">
        <f t="shared" si="149"/>
        <v>-409.86099999999999</v>
      </c>
      <c r="V913" s="41" t="str">
        <f t="shared" si="150"/>
        <v>Lower Brackets</v>
      </c>
      <c r="W913" s="38">
        <f t="shared" si="151"/>
        <v>0</v>
      </c>
    </row>
    <row r="914" spans="1:23" ht="12.75" customHeight="1" x14ac:dyDescent="0.2">
      <c r="A914" s="39">
        <v>90601</v>
      </c>
      <c r="B914" s="40">
        <v>90701</v>
      </c>
      <c r="C914" s="40">
        <f t="shared" si="144"/>
        <v>3125.5280000000002</v>
      </c>
      <c r="D914" s="144">
        <f t="shared" si="145"/>
        <v>90651</v>
      </c>
      <c r="E914" s="144">
        <f t="shared" si="152"/>
        <v>3535.3890000000001</v>
      </c>
      <c r="F914" s="149">
        <f t="shared" si="153"/>
        <v>3125.5280000000002</v>
      </c>
      <c r="G914" s="150">
        <f t="shared" si="146"/>
        <v>0</v>
      </c>
      <c r="S914" s="135">
        <f t="shared" si="147"/>
        <v>3.9E-2</v>
      </c>
      <c r="T914" s="135" t="str">
        <f t="shared" si="148"/>
        <v/>
      </c>
      <c r="U914" s="134">
        <f t="shared" si="149"/>
        <v>-409.86099999999999</v>
      </c>
      <c r="V914" s="41" t="str">
        <f t="shared" si="150"/>
        <v>Lower Brackets</v>
      </c>
      <c r="W914" s="38">
        <f t="shared" si="151"/>
        <v>0</v>
      </c>
    </row>
    <row r="915" spans="1:23" ht="12.75" customHeight="1" x14ac:dyDescent="0.2">
      <c r="A915" s="39">
        <v>90701</v>
      </c>
      <c r="B915" s="40">
        <v>90801</v>
      </c>
      <c r="C915" s="40">
        <f t="shared" si="144"/>
        <v>3129.4280000000003</v>
      </c>
      <c r="D915" s="144">
        <f t="shared" si="145"/>
        <v>90751</v>
      </c>
      <c r="E915" s="144">
        <f t="shared" si="152"/>
        <v>3539.2890000000002</v>
      </c>
      <c r="F915" s="149">
        <f t="shared" si="153"/>
        <v>3129.4280000000003</v>
      </c>
      <c r="G915" s="150">
        <f t="shared" si="146"/>
        <v>0</v>
      </c>
      <c r="S915" s="135">
        <f t="shared" si="147"/>
        <v>3.9E-2</v>
      </c>
      <c r="T915" s="135" t="str">
        <f t="shared" si="148"/>
        <v/>
      </c>
      <c r="U915" s="134">
        <f t="shared" si="149"/>
        <v>-409.86099999999999</v>
      </c>
      <c r="V915" s="41" t="str">
        <f t="shared" si="150"/>
        <v>Lower Brackets</v>
      </c>
      <c r="W915" s="38">
        <f t="shared" si="151"/>
        <v>0</v>
      </c>
    </row>
    <row r="916" spans="1:23" ht="12.75" customHeight="1" x14ac:dyDescent="0.2">
      <c r="A916" s="39">
        <v>90801</v>
      </c>
      <c r="B916" s="40">
        <v>90901</v>
      </c>
      <c r="C916" s="40">
        <f t="shared" si="144"/>
        <v>3133.328</v>
      </c>
      <c r="D916" s="144">
        <f t="shared" si="145"/>
        <v>90851</v>
      </c>
      <c r="E916" s="144">
        <f t="shared" si="152"/>
        <v>3543.1889999999999</v>
      </c>
      <c r="F916" s="149">
        <f t="shared" si="153"/>
        <v>3133.328</v>
      </c>
      <c r="G916" s="150">
        <f t="shared" si="146"/>
        <v>0</v>
      </c>
      <c r="S916" s="135">
        <f t="shared" si="147"/>
        <v>3.9E-2</v>
      </c>
      <c r="T916" s="135" t="str">
        <f t="shared" si="148"/>
        <v/>
      </c>
      <c r="U916" s="134">
        <f t="shared" si="149"/>
        <v>-409.86099999999999</v>
      </c>
      <c r="V916" s="41" t="str">
        <f t="shared" si="150"/>
        <v>Lower Brackets</v>
      </c>
      <c r="W916" s="38">
        <f t="shared" si="151"/>
        <v>0</v>
      </c>
    </row>
    <row r="917" spans="1:23" ht="12.75" customHeight="1" x14ac:dyDescent="0.2">
      <c r="A917" s="39">
        <v>90901</v>
      </c>
      <c r="B917" s="40">
        <v>91001</v>
      </c>
      <c r="C917" s="40">
        <f t="shared" si="144"/>
        <v>3137.2280000000001</v>
      </c>
      <c r="D917" s="144">
        <f t="shared" si="145"/>
        <v>90951</v>
      </c>
      <c r="E917" s="144">
        <f t="shared" si="152"/>
        <v>3547.0889999999999</v>
      </c>
      <c r="F917" s="149">
        <f t="shared" si="153"/>
        <v>3137.2280000000001</v>
      </c>
      <c r="G917" s="150">
        <f t="shared" si="146"/>
        <v>0</v>
      </c>
      <c r="S917" s="135">
        <f t="shared" si="147"/>
        <v>3.9E-2</v>
      </c>
      <c r="T917" s="135" t="str">
        <f t="shared" si="148"/>
        <v/>
      </c>
      <c r="U917" s="134">
        <f t="shared" si="149"/>
        <v>-409.86099999999999</v>
      </c>
      <c r="V917" s="41" t="str">
        <f t="shared" si="150"/>
        <v>Lower Brackets</v>
      </c>
      <c r="W917" s="38">
        <f t="shared" si="151"/>
        <v>0</v>
      </c>
    </row>
    <row r="918" spans="1:23" ht="12.75" customHeight="1" x14ac:dyDescent="0.2">
      <c r="A918" s="39">
        <v>91001</v>
      </c>
      <c r="B918" s="40">
        <v>91101</v>
      </c>
      <c r="C918" s="40">
        <f t="shared" si="144"/>
        <v>3141.1280000000002</v>
      </c>
      <c r="D918" s="144">
        <f t="shared" si="145"/>
        <v>91051</v>
      </c>
      <c r="E918" s="144">
        <f t="shared" si="152"/>
        <v>3550.989</v>
      </c>
      <c r="F918" s="149">
        <f t="shared" si="153"/>
        <v>3141.1280000000002</v>
      </c>
      <c r="G918" s="150">
        <f t="shared" si="146"/>
        <v>0</v>
      </c>
      <c r="S918" s="135">
        <f t="shared" si="147"/>
        <v>3.9E-2</v>
      </c>
      <c r="T918" s="135" t="str">
        <f t="shared" si="148"/>
        <v/>
      </c>
      <c r="U918" s="134">
        <f t="shared" si="149"/>
        <v>-409.86099999999999</v>
      </c>
      <c r="V918" s="41" t="str">
        <f t="shared" si="150"/>
        <v>Lower Brackets</v>
      </c>
      <c r="W918" s="38">
        <f t="shared" si="151"/>
        <v>0</v>
      </c>
    </row>
    <row r="919" spans="1:23" ht="12.75" customHeight="1" x14ac:dyDescent="0.2">
      <c r="A919" s="39">
        <v>91101</v>
      </c>
      <c r="B919" s="40">
        <v>91201</v>
      </c>
      <c r="C919" s="40">
        <f t="shared" si="144"/>
        <v>3145.0280000000002</v>
      </c>
      <c r="D919" s="144">
        <f t="shared" si="145"/>
        <v>91151</v>
      </c>
      <c r="E919" s="144">
        <f t="shared" si="152"/>
        <v>3554.8890000000001</v>
      </c>
      <c r="F919" s="149">
        <f t="shared" si="153"/>
        <v>3145.0280000000002</v>
      </c>
      <c r="G919" s="150">
        <f t="shared" si="146"/>
        <v>0</v>
      </c>
      <c r="S919" s="135">
        <f t="shared" si="147"/>
        <v>3.9E-2</v>
      </c>
      <c r="T919" s="135" t="str">
        <f t="shared" si="148"/>
        <v/>
      </c>
      <c r="U919" s="134">
        <f t="shared" si="149"/>
        <v>-409.86099999999999</v>
      </c>
      <c r="V919" s="41" t="str">
        <f t="shared" si="150"/>
        <v>Lower Brackets</v>
      </c>
      <c r="W919" s="38">
        <f t="shared" si="151"/>
        <v>0</v>
      </c>
    </row>
    <row r="920" spans="1:23" ht="12.75" customHeight="1" x14ac:dyDescent="0.2">
      <c r="A920" s="39">
        <v>91201</v>
      </c>
      <c r="B920" s="40">
        <v>91301</v>
      </c>
      <c r="C920" s="40">
        <f t="shared" si="144"/>
        <v>3148.9280000000003</v>
      </c>
      <c r="D920" s="144">
        <f t="shared" si="145"/>
        <v>91251</v>
      </c>
      <c r="E920" s="144">
        <f t="shared" si="152"/>
        <v>3558.7890000000002</v>
      </c>
      <c r="F920" s="149">
        <f t="shared" si="153"/>
        <v>3148.9280000000003</v>
      </c>
      <c r="G920" s="150">
        <f t="shared" si="146"/>
        <v>0</v>
      </c>
      <c r="S920" s="135">
        <f t="shared" si="147"/>
        <v>3.9E-2</v>
      </c>
      <c r="T920" s="135" t="str">
        <f t="shared" si="148"/>
        <v/>
      </c>
      <c r="U920" s="134">
        <f t="shared" si="149"/>
        <v>-409.86099999999999</v>
      </c>
      <c r="V920" s="41" t="str">
        <f t="shared" si="150"/>
        <v>Lower Brackets</v>
      </c>
      <c r="W920" s="38">
        <f t="shared" si="151"/>
        <v>0</v>
      </c>
    </row>
    <row r="921" spans="1:23" ht="12.75" customHeight="1" x14ac:dyDescent="0.2">
      <c r="A921" s="39">
        <v>91301</v>
      </c>
      <c r="B921" s="40">
        <v>91401</v>
      </c>
      <c r="C921" s="40">
        <f t="shared" si="144"/>
        <v>3152.828</v>
      </c>
      <c r="D921" s="144">
        <f t="shared" si="145"/>
        <v>91351</v>
      </c>
      <c r="E921" s="144">
        <f t="shared" si="152"/>
        <v>3562.6889999999999</v>
      </c>
      <c r="F921" s="149">
        <f t="shared" si="153"/>
        <v>3152.828</v>
      </c>
      <c r="G921" s="150">
        <f t="shared" si="146"/>
        <v>0</v>
      </c>
      <c r="S921" s="135">
        <f t="shared" si="147"/>
        <v>3.9E-2</v>
      </c>
      <c r="T921" s="135" t="str">
        <f t="shared" si="148"/>
        <v/>
      </c>
      <c r="U921" s="134">
        <f t="shared" si="149"/>
        <v>-409.86099999999999</v>
      </c>
      <c r="V921" s="41" t="str">
        <f t="shared" si="150"/>
        <v>Lower Brackets</v>
      </c>
      <c r="W921" s="38">
        <f t="shared" si="151"/>
        <v>0</v>
      </c>
    </row>
    <row r="922" spans="1:23" ht="12.75" customHeight="1" x14ac:dyDescent="0.2">
      <c r="A922" s="39">
        <v>91401</v>
      </c>
      <c r="B922" s="40">
        <v>91501</v>
      </c>
      <c r="C922" s="40">
        <f t="shared" si="144"/>
        <v>3156.7280000000001</v>
      </c>
      <c r="D922" s="144">
        <f t="shared" si="145"/>
        <v>91451</v>
      </c>
      <c r="E922" s="144">
        <f t="shared" si="152"/>
        <v>3566.5889999999999</v>
      </c>
      <c r="F922" s="149">
        <f t="shared" si="153"/>
        <v>3156.7280000000001</v>
      </c>
      <c r="G922" s="150">
        <f t="shared" si="146"/>
        <v>0</v>
      </c>
      <c r="S922" s="135">
        <f t="shared" si="147"/>
        <v>3.9E-2</v>
      </c>
      <c r="T922" s="135" t="str">
        <f t="shared" si="148"/>
        <v/>
      </c>
      <c r="U922" s="134">
        <f t="shared" si="149"/>
        <v>-409.86099999999999</v>
      </c>
      <c r="V922" s="41" t="str">
        <f t="shared" si="150"/>
        <v>Lower Brackets</v>
      </c>
      <c r="W922" s="38">
        <f t="shared" si="151"/>
        <v>0</v>
      </c>
    </row>
    <row r="923" spans="1:23" ht="12.75" customHeight="1" x14ac:dyDescent="0.2">
      <c r="A923" s="39">
        <v>91501</v>
      </c>
      <c r="B923" s="40">
        <v>91601</v>
      </c>
      <c r="C923" s="40">
        <f t="shared" si="144"/>
        <v>3160.6280000000002</v>
      </c>
      <c r="D923" s="144">
        <f t="shared" si="145"/>
        <v>91551</v>
      </c>
      <c r="E923" s="144">
        <f t="shared" si="152"/>
        <v>3570.489</v>
      </c>
      <c r="F923" s="149">
        <f t="shared" si="153"/>
        <v>3160.6280000000002</v>
      </c>
      <c r="G923" s="150">
        <f t="shared" si="146"/>
        <v>0</v>
      </c>
      <c r="S923" s="135">
        <f t="shared" si="147"/>
        <v>3.9E-2</v>
      </c>
      <c r="T923" s="135" t="str">
        <f t="shared" si="148"/>
        <v/>
      </c>
      <c r="U923" s="134">
        <f t="shared" si="149"/>
        <v>-409.86099999999999</v>
      </c>
      <c r="V923" s="41" t="str">
        <f t="shared" si="150"/>
        <v>Lower Brackets</v>
      </c>
      <c r="W923" s="38">
        <f t="shared" si="151"/>
        <v>0</v>
      </c>
    </row>
    <row r="924" spans="1:23" ht="12.75" customHeight="1" x14ac:dyDescent="0.2">
      <c r="A924" s="39">
        <v>91601</v>
      </c>
      <c r="B924" s="40">
        <v>91701</v>
      </c>
      <c r="C924" s="40">
        <f t="shared" si="144"/>
        <v>3164.5280000000002</v>
      </c>
      <c r="D924" s="144">
        <f t="shared" si="145"/>
        <v>91651</v>
      </c>
      <c r="E924" s="144">
        <f t="shared" si="152"/>
        <v>3574.3890000000001</v>
      </c>
      <c r="F924" s="149">
        <f t="shared" si="153"/>
        <v>3164.5280000000002</v>
      </c>
      <c r="G924" s="150">
        <f t="shared" si="146"/>
        <v>0</v>
      </c>
      <c r="S924" s="135">
        <f t="shared" si="147"/>
        <v>3.9E-2</v>
      </c>
      <c r="T924" s="135" t="str">
        <f t="shared" si="148"/>
        <v/>
      </c>
      <c r="U924" s="134">
        <f t="shared" si="149"/>
        <v>-409.86099999999999</v>
      </c>
      <c r="V924" s="41" t="str">
        <f t="shared" si="150"/>
        <v>Lower Brackets</v>
      </c>
      <c r="W924" s="38">
        <f t="shared" si="151"/>
        <v>0</v>
      </c>
    </row>
    <row r="925" spans="1:23" ht="12.75" customHeight="1" x14ac:dyDescent="0.2">
      <c r="A925" s="39">
        <v>91701</v>
      </c>
      <c r="B925" s="40">
        <v>91801</v>
      </c>
      <c r="C925" s="40">
        <f t="shared" si="144"/>
        <v>3168.4280000000003</v>
      </c>
      <c r="D925" s="144">
        <f t="shared" si="145"/>
        <v>91751</v>
      </c>
      <c r="E925" s="144">
        <f t="shared" si="152"/>
        <v>3578.2890000000002</v>
      </c>
      <c r="F925" s="149">
        <f t="shared" si="153"/>
        <v>3168.4280000000003</v>
      </c>
      <c r="G925" s="150">
        <f t="shared" si="146"/>
        <v>0</v>
      </c>
      <c r="S925" s="135">
        <f t="shared" si="147"/>
        <v>3.9E-2</v>
      </c>
      <c r="T925" s="135" t="str">
        <f t="shared" si="148"/>
        <v/>
      </c>
      <c r="U925" s="134">
        <f t="shared" si="149"/>
        <v>-409.86099999999999</v>
      </c>
      <c r="V925" s="41" t="str">
        <f t="shared" si="150"/>
        <v>Lower Brackets</v>
      </c>
      <c r="W925" s="38">
        <f t="shared" si="151"/>
        <v>0</v>
      </c>
    </row>
    <row r="926" spans="1:23" ht="12.75" customHeight="1" x14ac:dyDescent="0.2">
      <c r="A926" s="39">
        <v>91801</v>
      </c>
      <c r="B926" s="40">
        <v>91901</v>
      </c>
      <c r="C926" s="40">
        <f t="shared" si="144"/>
        <v>3172.328</v>
      </c>
      <c r="D926" s="144">
        <f t="shared" si="145"/>
        <v>91851</v>
      </c>
      <c r="E926" s="144">
        <f t="shared" si="152"/>
        <v>3582.1889999999999</v>
      </c>
      <c r="F926" s="149">
        <f t="shared" si="153"/>
        <v>3172.328</v>
      </c>
      <c r="G926" s="150">
        <f t="shared" si="146"/>
        <v>0</v>
      </c>
      <c r="S926" s="135">
        <f t="shared" si="147"/>
        <v>3.9E-2</v>
      </c>
      <c r="T926" s="135" t="str">
        <f t="shared" si="148"/>
        <v/>
      </c>
      <c r="U926" s="134">
        <f t="shared" si="149"/>
        <v>-409.86099999999999</v>
      </c>
      <c r="V926" s="41" t="str">
        <f t="shared" si="150"/>
        <v>Lower Brackets</v>
      </c>
      <c r="W926" s="38">
        <f t="shared" si="151"/>
        <v>0</v>
      </c>
    </row>
    <row r="927" spans="1:23" ht="12.75" customHeight="1" x14ac:dyDescent="0.2">
      <c r="A927" s="39">
        <v>91901</v>
      </c>
      <c r="B927" s="40">
        <v>92001</v>
      </c>
      <c r="C927" s="40">
        <f t="shared" si="144"/>
        <v>3176.2280000000001</v>
      </c>
      <c r="D927" s="144">
        <f t="shared" si="145"/>
        <v>91951</v>
      </c>
      <c r="E927" s="144">
        <f t="shared" si="152"/>
        <v>3586.0889999999999</v>
      </c>
      <c r="F927" s="149">
        <f t="shared" si="153"/>
        <v>3176.2280000000001</v>
      </c>
      <c r="G927" s="150">
        <f t="shared" si="146"/>
        <v>0</v>
      </c>
      <c r="S927" s="135">
        <f t="shared" si="147"/>
        <v>3.9E-2</v>
      </c>
      <c r="T927" s="135" t="str">
        <f t="shared" si="148"/>
        <v/>
      </c>
      <c r="U927" s="134">
        <f t="shared" si="149"/>
        <v>-409.86099999999999</v>
      </c>
      <c r="V927" s="41" t="str">
        <f t="shared" si="150"/>
        <v>Lower Brackets</v>
      </c>
      <c r="W927" s="38">
        <f t="shared" si="151"/>
        <v>0</v>
      </c>
    </row>
    <row r="928" spans="1:23" ht="12.75" customHeight="1" x14ac:dyDescent="0.2">
      <c r="A928" s="39">
        <v>92001</v>
      </c>
      <c r="B928" s="40">
        <v>92101</v>
      </c>
      <c r="C928" s="40">
        <f t="shared" si="144"/>
        <v>3180.1280000000002</v>
      </c>
      <c r="D928" s="144">
        <f t="shared" si="145"/>
        <v>92051</v>
      </c>
      <c r="E928" s="144">
        <f t="shared" si="152"/>
        <v>3589.989</v>
      </c>
      <c r="F928" s="149">
        <f t="shared" si="153"/>
        <v>3180.1280000000002</v>
      </c>
      <c r="G928" s="150">
        <f t="shared" si="146"/>
        <v>0</v>
      </c>
      <c r="S928" s="135">
        <f t="shared" si="147"/>
        <v>3.9E-2</v>
      </c>
      <c r="T928" s="135" t="str">
        <f t="shared" si="148"/>
        <v/>
      </c>
      <c r="U928" s="134">
        <f t="shared" si="149"/>
        <v>-409.86099999999999</v>
      </c>
      <c r="V928" s="41" t="str">
        <f t="shared" si="150"/>
        <v>Lower Brackets</v>
      </c>
      <c r="W928" s="38">
        <f t="shared" si="151"/>
        <v>0</v>
      </c>
    </row>
    <row r="929" spans="1:23" ht="12.75" customHeight="1" x14ac:dyDescent="0.2">
      <c r="A929" s="39">
        <v>92101</v>
      </c>
      <c r="B929" s="40">
        <v>92201</v>
      </c>
      <c r="C929" s="40">
        <f t="shared" si="144"/>
        <v>3184.0280000000002</v>
      </c>
      <c r="D929" s="144">
        <f t="shared" si="145"/>
        <v>92151</v>
      </c>
      <c r="E929" s="144">
        <f t="shared" si="152"/>
        <v>3593.8890000000001</v>
      </c>
      <c r="F929" s="149">
        <f t="shared" si="153"/>
        <v>3184.0280000000002</v>
      </c>
      <c r="G929" s="150">
        <f t="shared" si="146"/>
        <v>0</v>
      </c>
      <c r="S929" s="135">
        <f t="shared" si="147"/>
        <v>3.9E-2</v>
      </c>
      <c r="T929" s="135" t="str">
        <f t="shared" si="148"/>
        <v/>
      </c>
      <c r="U929" s="134">
        <f t="shared" si="149"/>
        <v>-409.86099999999999</v>
      </c>
      <c r="V929" s="41" t="str">
        <f t="shared" si="150"/>
        <v>Lower Brackets</v>
      </c>
      <c r="W929" s="38">
        <f t="shared" si="151"/>
        <v>0</v>
      </c>
    </row>
    <row r="930" spans="1:23" ht="12.75" customHeight="1" x14ac:dyDescent="0.2">
      <c r="A930" s="39">
        <v>92201</v>
      </c>
      <c r="B930" s="40">
        <v>92301</v>
      </c>
      <c r="C930" s="40">
        <f t="shared" si="144"/>
        <v>3187.9280000000003</v>
      </c>
      <c r="D930" s="144">
        <f t="shared" si="145"/>
        <v>92251</v>
      </c>
      <c r="E930" s="144">
        <f t="shared" si="152"/>
        <v>3597.7890000000002</v>
      </c>
      <c r="F930" s="149">
        <f t="shared" si="153"/>
        <v>3187.9280000000003</v>
      </c>
      <c r="G930" s="150">
        <f t="shared" si="146"/>
        <v>0</v>
      </c>
      <c r="S930" s="135">
        <f t="shared" si="147"/>
        <v>3.9E-2</v>
      </c>
      <c r="T930" s="135" t="str">
        <f t="shared" si="148"/>
        <v/>
      </c>
      <c r="U930" s="134">
        <f t="shared" si="149"/>
        <v>-409.86099999999999</v>
      </c>
      <c r="V930" s="41" t="str">
        <f t="shared" si="150"/>
        <v>Lower Brackets</v>
      </c>
      <c r="W930" s="38">
        <f t="shared" si="151"/>
        <v>0</v>
      </c>
    </row>
    <row r="931" spans="1:23" ht="12.75" customHeight="1" x14ac:dyDescent="0.2">
      <c r="A931" s="39">
        <v>92301</v>
      </c>
      <c r="B931" s="148">
        <v>92401</v>
      </c>
      <c r="C931" s="148">
        <f t="shared" si="144"/>
        <v>3204.2889999999998</v>
      </c>
      <c r="D931" s="144">
        <f t="shared" si="145"/>
        <v>92351</v>
      </c>
      <c r="E931" s="144">
        <f>D931*T931</f>
        <v>3601.6889999999999</v>
      </c>
      <c r="F931" s="149">
        <f>E931+V931-W931</f>
        <v>3204.2889999999998</v>
      </c>
      <c r="G931" s="150">
        <f t="shared" si="146"/>
        <v>0</v>
      </c>
      <c r="H931" s="130"/>
      <c r="S931" s="135">
        <f t="shared" si="147"/>
        <v>3.9E-2</v>
      </c>
      <c r="T931" s="135">
        <f t="shared" ref="T931:T962" si="154">IF(A931&gt;$J$8,$K$16,"")</f>
        <v>3.9E-2</v>
      </c>
      <c r="U931" s="134">
        <f t="shared" si="149"/>
        <v>-409.86099999999999</v>
      </c>
      <c r="V931" s="41">
        <f t="shared" si="150"/>
        <v>-87.399999999999991</v>
      </c>
      <c r="W931" s="38">
        <f t="shared" si="151"/>
        <v>310</v>
      </c>
    </row>
    <row r="932" spans="1:23" ht="12.75" customHeight="1" x14ac:dyDescent="0.2">
      <c r="A932" s="39">
        <v>92401</v>
      </c>
      <c r="B932" s="40">
        <v>92501</v>
      </c>
      <c r="C932" s="40">
        <f t="shared" si="144"/>
        <v>3218.1889999999999</v>
      </c>
      <c r="D932" s="144">
        <f t="shared" si="145"/>
        <v>92451</v>
      </c>
      <c r="E932" s="144">
        <f t="shared" ref="E932:E995" si="155">D932*T932</f>
        <v>3605.5889999999999</v>
      </c>
      <c r="F932" s="149">
        <f t="shared" ref="F932:F995" si="156">E932+V932-W932</f>
        <v>3218.1889999999999</v>
      </c>
      <c r="G932" s="150">
        <f t="shared" si="146"/>
        <v>0</v>
      </c>
      <c r="S932" s="135">
        <f t="shared" si="147"/>
        <v>3.9E-2</v>
      </c>
      <c r="T932" s="135">
        <f t="shared" si="154"/>
        <v>3.9E-2</v>
      </c>
      <c r="U932" s="134">
        <f t="shared" si="149"/>
        <v>-409.86099999999999</v>
      </c>
      <c r="V932" s="41">
        <f t="shared" si="150"/>
        <v>-87.399999999999991</v>
      </c>
      <c r="W932" s="38">
        <f t="shared" si="151"/>
        <v>300</v>
      </c>
    </row>
    <row r="933" spans="1:23" ht="12.75" customHeight="1" x14ac:dyDescent="0.2">
      <c r="A933" s="39">
        <v>92501</v>
      </c>
      <c r="B933" s="40">
        <v>92601</v>
      </c>
      <c r="C933" s="40">
        <f t="shared" si="144"/>
        <v>3232.0889999999999</v>
      </c>
      <c r="D933" s="144">
        <f t="shared" si="145"/>
        <v>92551</v>
      </c>
      <c r="E933" s="144">
        <f t="shared" si="155"/>
        <v>3609.489</v>
      </c>
      <c r="F933" s="149">
        <f t="shared" si="156"/>
        <v>3232.0889999999999</v>
      </c>
      <c r="G933" s="150">
        <f t="shared" si="146"/>
        <v>0</v>
      </c>
      <c r="S933" s="135">
        <f t="shared" si="147"/>
        <v>3.9E-2</v>
      </c>
      <c r="T933" s="135">
        <f t="shared" si="154"/>
        <v>3.9E-2</v>
      </c>
      <c r="U933" s="134">
        <f t="shared" si="149"/>
        <v>-409.86099999999999</v>
      </c>
      <c r="V933" s="41">
        <f t="shared" si="150"/>
        <v>-87.399999999999991</v>
      </c>
      <c r="W933" s="38">
        <f t="shared" si="151"/>
        <v>290</v>
      </c>
    </row>
    <row r="934" spans="1:23" ht="12.75" customHeight="1" x14ac:dyDescent="0.2">
      <c r="A934" s="39">
        <v>92601</v>
      </c>
      <c r="B934" s="40">
        <v>92701</v>
      </c>
      <c r="C934" s="40">
        <f t="shared" si="144"/>
        <v>3245.989</v>
      </c>
      <c r="D934" s="144">
        <f t="shared" si="145"/>
        <v>92651</v>
      </c>
      <c r="E934" s="144">
        <f t="shared" si="155"/>
        <v>3613.3890000000001</v>
      </c>
      <c r="F934" s="149">
        <f t="shared" si="156"/>
        <v>3245.989</v>
      </c>
      <c r="G934" s="150">
        <f t="shared" si="146"/>
        <v>0</v>
      </c>
      <c r="S934" s="135">
        <f t="shared" si="147"/>
        <v>3.9E-2</v>
      </c>
      <c r="T934" s="135">
        <f t="shared" si="154"/>
        <v>3.9E-2</v>
      </c>
      <c r="U934" s="134">
        <f t="shared" si="149"/>
        <v>-409.86099999999999</v>
      </c>
      <c r="V934" s="41">
        <f t="shared" si="150"/>
        <v>-87.399999999999991</v>
      </c>
      <c r="W934" s="38">
        <f t="shared" si="151"/>
        <v>280</v>
      </c>
    </row>
    <row r="935" spans="1:23" ht="12.75" customHeight="1" x14ac:dyDescent="0.2">
      <c r="A935" s="39">
        <v>92701</v>
      </c>
      <c r="B935" s="40">
        <v>92801</v>
      </c>
      <c r="C935" s="40">
        <f t="shared" si="144"/>
        <v>3259.8890000000001</v>
      </c>
      <c r="D935" s="144">
        <f t="shared" si="145"/>
        <v>92751</v>
      </c>
      <c r="E935" s="144">
        <f t="shared" si="155"/>
        <v>3617.2890000000002</v>
      </c>
      <c r="F935" s="149">
        <f t="shared" si="156"/>
        <v>3259.8890000000001</v>
      </c>
      <c r="G935" s="150">
        <f t="shared" si="146"/>
        <v>0</v>
      </c>
      <c r="S935" s="135">
        <f t="shared" si="147"/>
        <v>3.9E-2</v>
      </c>
      <c r="T935" s="135">
        <f t="shared" si="154"/>
        <v>3.9E-2</v>
      </c>
      <c r="U935" s="134">
        <f t="shared" si="149"/>
        <v>-409.86099999999999</v>
      </c>
      <c r="V935" s="41">
        <f t="shared" si="150"/>
        <v>-87.399999999999991</v>
      </c>
      <c r="W935" s="38">
        <f t="shared" si="151"/>
        <v>270</v>
      </c>
    </row>
    <row r="936" spans="1:23" ht="12.75" customHeight="1" x14ac:dyDescent="0.2">
      <c r="A936" s="39">
        <v>92801</v>
      </c>
      <c r="B936" s="40">
        <v>92901</v>
      </c>
      <c r="C936" s="40">
        <f t="shared" si="144"/>
        <v>3273.7889999999998</v>
      </c>
      <c r="D936" s="144">
        <f t="shared" si="145"/>
        <v>92851</v>
      </c>
      <c r="E936" s="144">
        <f t="shared" si="155"/>
        <v>3621.1889999999999</v>
      </c>
      <c r="F936" s="149">
        <f t="shared" si="156"/>
        <v>3273.7889999999998</v>
      </c>
      <c r="G936" s="150">
        <f t="shared" si="146"/>
        <v>0</v>
      </c>
      <c r="S936" s="135">
        <f t="shared" si="147"/>
        <v>3.9E-2</v>
      </c>
      <c r="T936" s="135">
        <f t="shared" si="154"/>
        <v>3.9E-2</v>
      </c>
      <c r="U936" s="134">
        <f t="shared" si="149"/>
        <v>-409.86099999999999</v>
      </c>
      <c r="V936" s="41">
        <f t="shared" si="150"/>
        <v>-87.399999999999991</v>
      </c>
      <c r="W936" s="38">
        <f t="shared" si="151"/>
        <v>260</v>
      </c>
    </row>
    <row r="937" spans="1:23" ht="12.75" customHeight="1" x14ac:dyDescent="0.2">
      <c r="A937" s="39">
        <v>92901</v>
      </c>
      <c r="B937" s="40">
        <v>93001</v>
      </c>
      <c r="C937" s="40">
        <f t="shared" si="144"/>
        <v>3287.6889999999999</v>
      </c>
      <c r="D937" s="144">
        <f t="shared" si="145"/>
        <v>92951</v>
      </c>
      <c r="E937" s="144">
        <f t="shared" si="155"/>
        <v>3625.0889999999999</v>
      </c>
      <c r="F937" s="149">
        <f t="shared" si="156"/>
        <v>3287.6889999999999</v>
      </c>
      <c r="G937" s="150">
        <f t="shared" si="146"/>
        <v>0</v>
      </c>
      <c r="S937" s="135">
        <f t="shared" si="147"/>
        <v>3.9E-2</v>
      </c>
      <c r="T937" s="135">
        <f t="shared" si="154"/>
        <v>3.9E-2</v>
      </c>
      <c r="U937" s="134">
        <f t="shared" si="149"/>
        <v>-409.86099999999999</v>
      </c>
      <c r="V937" s="41">
        <f t="shared" si="150"/>
        <v>-87.399999999999991</v>
      </c>
      <c r="W937" s="38">
        <f t="shared" si="151"/>
        <v>250</v>
      </c>
    </row>
    <row r="938" spans="1:23" ht="12.75" customHeight="1" x14ac:dyDescent="0.2">
      <c r="A938" s="39">
        <v>93001</v>
      </c>
      <c r="B938" s="40">
        <v>93101</v>
      </c>
      <c r="C938" s="40">
        <f t="shared" si="144"/>
        <v>3301.5889999999999</v>
      </c>
      <c r="D938" s="144">
        <f t="shared" si="145"/>
        <v>93051</v>
      </c>
      <c r="E938" s="144">
        <f t="shared" si="155"/>
        <v>3628.989</v>
      </c>
      <c r="F938" s="149">
        <f t="shared" si="156"/>
        <v>3301.5889999999999</v>
      </c>
      <c r="G938" s="150">
        <f t="shared" si="146"/>
        <v>0</v>
      </c>
      <c r="S938" s="135">
        <f t="shared" si="147"/>
        <v>3.9E-2</v>
      </c>
      <c r="T938" s="135">
        <f t="shared" si="154"/>
        <v>3.9E-2</v>
      </c>
      <c r="U938" s="134">
        <f t="shared" si="149"/>
        <v>-409.86099999999999</v>
      </c>
      <c r="V938" s="41">
        <f t="shared" si="150"/>
        <v>-87.399999999999991</v>
      </c>
      <c r="W938" s="38">
        <f t="shared" si="151"/>
        <v>240</v>
      </c>
    </row>
    <row r="939" spans="1:23" ht="12.75" customHeight="1" x14ac:dyDescent="0.2">
      <c r="A939" s="39">
        <v>93101</v>
      </c>
      <c r="B939" s="40">
        <v>93201</v>
      </c>
      <c r="C939" s="40">
        <f t="shared" si="144"/>
        <v>3315.489</v>
      </c>
      <c r="D939" s="144">
        <f t="shared" si="145"/>
        <v>93151</v>
      </c>
      <c r="E939" s="144">
        <f t="shared" si="155"/>
        <v>3632.8890000000001</v>
      </c>
      <c r="F939" s="149">
        <f t="shared" si="156"/>
        <v>3315.489</v>
      </c>
      <c r="G939" s="150">
        <f t="shared" si="146"/>
        <v>0</v>
      </c>
      <c r="S939" s="135">
        <f t="shared" si="147"/>
        <v>3.9E-2</v>
      </c>
      <c r="T939" s="135">
        <f t="shared" si="154"/>
        <v>3.9E-2</v>
      </c>
      <c r="U939" s="134">
        <f t="shared" si="149"/>
        <v>-409.86099999999999</v>
      </c>
      <c r="V939" s="41">
        <f t="shared" si="150"/>
        <v>-87.399999999999991</v>
      </c>
      <c r="W939" s="38">
        <f t="shared" si="151"/>
        <v>230</v>
      </c>
    </row>
    <row r="940" spans="1:23" ht="12.75" customHeight="1" x14ac:dyDescent="0.2">
      <c r="A940" s="39">
        <v>93201</v>
      </c>
      <c r="B940" s="40">
        <v>93301</v>
      </c>
      <c r="C940" s="40">
        <f t="shared" si="144"/>
        <v>3329.3890000000001</v>
      </c>
      <c r="D940" s="144">
        <f t="shared" si="145"/>
        <v>93251</v>
      </c>
      <c r="E940" s="144">
        <f t="shared" si="155"/>
        <v>3636.7890000000002</v>
      </c>
      <c r="F940" s="149">
        <f t="shared" si="156"/>
        <v>3329.3890000000001</v>
      </c>
      <c r="G940" s="150">
        <f t="shared" si="146"/>
        <v>0</v>
      </c>
      <c r="S940" s="135">
        <f t="shared" si="147"/>
        <v>3.9E-2</v>
      </c>
      <c r="T940" s="135">
        <f t="shared" si="154"/>
        <v>3.9E-2</v>
      </c>
      <c r="U940" s="134">
        <f t="shared" si="149"/>
        <v>-409.86099999999999</v>
      </c>
      <c r="V940" s="41">
        <f t="shared" si="150"/>
        <v>-87.399999999999991</v>
      </c>
      <c r="W940" s="38">
        <f t="shared" si="151"/>
        <v>220</v>
      </c>
    </row>
    <row r="941" spans="1:23" ht="12.75" customHeight="1" x14ac:dyDescent="0.2">
      <c r="A941" s="39">
        <v>93301</v>
      </c>
      <c r="B941" s="40">
        <v>93401</v>
      </c>
      <c r="C941" s="40">
        <f t="shared" si="144"/>
        <v>3343.2889999999998</v>
      </c>
      <c r="D941" s="144">
        <f t="shared" si="145"/>
        <v>93351</v>
      </c>
      <c r="E941" s="144">
        <f t="shared" si="155"/>
        <v>3640.6889999999999</v>
      </c>
      <c r="F941" s="149">
        <f t="shared" si="156"/>
        <v>3343.2889999999998</v>
      </c>
      <c r="G941" s="150">
        <f t="shared" si="146"/>
        <v>0</v>
      </c>
      <c r="S941" s="135">
        <f t="shared" si="147"/>
        <v>3.9E-2</v>
      </c>
      <c r="T941" s="135">
        <f t="shared" si="154"/>
        <v>3.9E-2</v>
      </c>
      <c r="U941" s="134">
        <f t="shared" si="149"/>
        <v>-409.86099999999999</v>
      </c>
      <c r="V941" s="41">
        <f t="shared" si="150"/>
        <v>-87.399999999999991</v>
      </c>
      <c r="W941" s="38">
        <f t="shared" si="151"/>
        <v>210</v>
      </c>
    </row>
    <row r="942" spans="1:23" ht="12.75" customHeight="1" x14ac:dyDescent="0.2">
      <c r="A942" s="39">
        <v>93401</v>
      </c>
      <c r="B942" s="40">
        <v>93501</v>
      </c>
      <c r="C942" s="40">
        <f t="shared" si="144"/>
        <v>3357.1889999999999</v>
      </c>
      <c r="D942" s="144">
        <f t="shared" si="145"/>
        <v>93451</v>
      </c>
      <c r="E942" s="144">
        <f t="shared" si="155"/>
        <v>3644.5889999999999</v>
      </c>
      <c r="F942" s="149">
        <f t="shared" si="156"/>
        <v>3357.1889999999999</v>
      </c>
      <c r="G942" s="150">
        <f t="shared" si="146"/>
        <v>0</v>
      </c>
      <c r="S942" s="135">
        <f t="shared" si="147"/>
        <v>3.9E-2</v>
      </c>
      <c r="T942" s="135">
        <f t="shared" si="154"/>
        <v>3.9E-2</v>
      </c>
      <c r="U942" s="134">
        <f t="shared" si="149"/>
        <v>-409.86099999999999</v>
      </c>
      <c r="V942" s="41">
        <f t="shared" si="150"/>
        <v>-87.399999999999991</v>
      </c>
      <c r="W942" s="38">
        <f t="shared" si="151"/>
        <v>200</v>
      </c>
    </row>
    <row r="943" spans="1:23" ht="12.75" customHeight="1" x14ac:dyDescent="0.2">
      <c r="A943" s="39">
        <v>93501</v>
      </c>
      <c r="B943" s="40">
        <v>93601</v>
      </c>
      <c r="C943" s="40">
        <f t="shared" si="144"/>
        <v>3371.0889999999999</v>
      </c>
      <c r="D943" s="144">
        <f t="shared" si="145"/>
        <v>93551</v>
      </c>
      <c r="E943" s="144">
        <f t="shared" si="155"/>
        <v>3648.489</v>
      </c>
      <c r="F943" s="149">
        <f t="shared" si="156"/>
        <v>3371.0889999999999</v>
      </c>
      <c r="G943" s="150">
        <f t="shared" si="146"/>
        <v>0</v>
      </c>
      <c r="S943" s="135">
        <f t="shared" si="147"/>
        <v>3.9E-2</v>
      </c>
      <c r="T943" s="135">
        <f t="shared" si="154"/>
        <v>3.9E-2</v>
      </c>
      <c r="U943" s="134">
        <f t="shared" si="149"/>
        <v>-409.86099999999999</v>
      </c>
      <c r="V943" s="41">
        <f t="shared" si="150"/>
        <v>-87.399999999999991</v>
      </c>
      <c r="W943" s="38">
        <f t="shared" si="151"/>
        <v>190</v>
      </c>
    </row>
    <row r="944" spans="1:23" ht="12.75" customHeight="1" x14ac:dyDescent="0.2">
      <c r="A944" s="39">
        <v>93601</v>
      </c>
      <c r="B944" s="40">
        <v>93701</v>
      </c>
      <c r="C944" s="40">
        <f t="shared" si="144"/>
        <v>3384.989</v>
      </c>
      <c r="D944" s="144">
        <f t="shared" si="145"/>
        <v>93651</v>
      </c>
      <c r="E944" s="144">
        <f t="shared" si="155"/>
        <v>3652.3890000000001</v>
      </c>
      <c r="F944" s="149">
        <f t="shared" si="156"/>
        <v>3384.989</v>
      </c>
      <c r="G944" s="150">
        <f t="shared" si="146"/>
        <v>0</v>
      </c>
      <c r="S944" s="135">
        <f t="shared" si="147"/>
        <v>3.9E-2</v>
      </c>
      <c r="T944" s="135">
        <f t="shared" si="154"/>
        <v>3.9E-2</v>
      </c>
      <c r="U944" s="134">
        <f t="shared" si="149"/>
        <v>-409.86099999999999</v>
      </c>
      <c r="V944" s="41">
        <f t="shared" si="150"/>
        <v>-87.399999999999991</v>
      </c>
      <c r="W944" s="38">
        <f t="shared" si="151"/>
        <v>180</v>
      </c>
    </row>
    <row r="945" spans="1:23" ht="12.75" customHeight="1" x14ac:dyDescent="0.2">
      <c r="A945" s="39">
        <v>93701</v>
      </c>
      <c r="B945" s="40">
        <v>93801</v>
      </c>
      <c r="C945" s="40">
        <f t="shared" si="144"/>
        <v>3398.8890000000001</v>
      </c>
      <c r="D945" s="144">
        <f t="shared" si="145"/>
        <v>93751</v>
      </c>
      <c r="E945" s="144">
        <f t="shared" si="155"/>
        <v>3656.2890000000002</v>
      </c>
      <c r="F945" s="149">
        <f t="shared" si="156"/>
        <v>3398.8890000000001</v>
      </c>
      <c r="G945" s="150">
        <f t="shared" si="146"/>
        <v>0</v>
      </c>
      <c r="S945" s="135">
        <f t="shared" si="147"/>
        <v>3.9E-2</v>
      </c>
      <c r="T945" s="135">
        <f t="shared" si="154"/>
        <v>3.9E-2</v>
      </c>
      <c r="U945" s="134">
        <f t="shared" si="149"/>
        <v>-409.86099999999999</v>
      </c>
      <c r="V945" s="41">
        <f t="shared" si="150"/>
        <v>-87.399999999999991</v>
      </c>
      <c r="W945" s="38">
        <f t="shared" si="151"/>
        <v>170</v>
      </c>
    </row>
    <row r="946" spans="1:23" ht="12.75" customHeight="1" x14ac:dyDescent="0.2">
      <c r="A946" s="39">
        <v>93801</v>
      </c>
      <c r="B946" s="40">
        <v>93901</v>
      </c>
      <c r="C946" s="40">
        <f t="shared" si="144"/>
        <v>3412.7889999999998</v>
      </c>
      <c r="D946" s="144">
        <f t="shared" si="145"/>
        <v>93851</v>
      </c>
      <c r="E946" s="144">
        <f t="shared" si="155"/>
        <v>3660.1889999999999</v>
      </c>
      <c r="F946" s="149">
        <f t="shared" si="156"/>
        <v>3412.7889999999998</v>
      </c>
      <c r="G946" s="150">
        <f t="shared" si="146"/>
        <v>0</v>
      </c>
      <c r="S946" s="135">
        <f t="shared" si="147"/>
        <v>3.9E-2</v>
      </c>
      <c r="T946" s="135">
        <f t="shared" si="154"/>
        <v>3.9E-2</v>
      </c>
      <c r="U946" s="134">
        <f t="shared" si="149"/>
        <v>-409.86099999999999</v>
      </c>
      <c r="V946" s="41">
        <f t="shared" si="150"/>
        <v>-87.399999999999991</v>
      </c>
      <c r="W946" s="38">
        <f t="shared" si="151"/>
        <v>160</v>
      </c>
    </row>
    <row r="947" spans="1:23" ht="12.75" customHeight="1" x14ac:dyDescent="0.2">
      <c r="A947" s="39">
        <v>93901</v>
      </c>
      <c r="B947" s="40">
        <v>94001</v>
      </c>
      <c r="C947" s="40">
        <f t="shared" si="144"/>
        <v>3426.6889999999999</v>
      </c>
      <c r="D947" s="144">
        <f t="shared" si="145"/>
        <v>93951</v>
      </c>
      <c r="E947" s="144">
        <f t="shared" si="155"/>
        <v>3664.0889999999999</v>
      </c>
      <c r="F947" s="149">
        <f t="shared" si="156"/>
        <v>3426.6889999999999</v>
      </c>
      <c r="G947" s="150">
        <f t="shared" si="146"/>
        <v>0</v>
      </c>
      <c r="S947" s="135">
        <f t="shared" si="147"/>
        <v>3.9E-2</v>
      </c>
      <c r="T947" s="135">
        <f t="shared" si="154"/>
        <v>3.9E-2</v>
      </c>
      <c r="U947" s="134">
        <f t="shared" si="149"/>
        <v>-409.86099999999999</v>
      </c>
      <c r="V947" s="41">
        <f t="shared" si="150"/>
        <v>-87.399999999999991</v>
      </c>
      <c r="W947" s="38">
        <f t="shared" si="151"/>
        <v>150</v>
      </c>
    </row>
    <row r="948" spans="1:23" ht="12.75" customHeight="1" x14ac:dyDescent="0.2">
      <c r="A948" s="39">
        <v>94001</v>
      </c>
      <c r="B948" s="40">
        <v>94101</v>
      </c>
      <c r="C948" s="40">
        <f t="shared" si="144"/>
        <v>3440.5889999999999</v>
      </c>
      <c r="D948" s="144">
        <f t="shared" si="145"/>
        <v>94051</v>
      </c>
      <c r="E948" s="144">
        <f t="shared" si="155"/>
        <v>3667.989</v>
      </c>
      <c r="F948" s="149">
        <f t="shared" si="156"/>
        <v>3440.5889999999999</v>
      </c>
      <c r="G948" s="150">
        <f t="shared" si="146"/>
        <v>0</v>
      </c>
      <c r="S948" s="135">
        <f t="shared" si="147"/>
        <v>3.9E-2</v>
      </c>
      <c r="T948" s="135">
        <f t="shared" si="154"/>
        <v>3.9E-2</v>
      </c>
      <c r="U948" s="134">
        <f t="shared" si="149"/>
        <v>-409.86099999999999</v>
      </c>
      <c r="V948" s="41">
        <f t="shared" si="150"/>
        <v>-87.399999999999991</v>
      </c>
      <c r="W948" s="38">
        <f t="shared" si="151"/>
        <v>140</v>
      </c>
    </row>
    <row r="949" spans="1:23" ht="12.75" customHeight="1" x14ac:dyDescent="0.2">
      <c r="A949" s="39">
        <v>94101</v>
      </c>
      <c r="B949" s="40">
        <v>94201</v>
      </c>
      <c r="C949" s="40">
        <f t="shared" si="144"/>
        <v>3454.489</v>
      </c>
      <c r="D949" s="144">
        <f t="shared" si="145"/>
        <v>94151</v>
      </c>
      <c r="E949" s="144">
        <f t="shared" si="155"/>
        <v>3671.8890000000001</v>
      </c>
      <c r="F949" s="149">
        <f t="shared" si="156"/>
        <v>3454.489</v>
      </c>
      <c r="G949" s="150">
        <f t="shared" si="146"/>
        <v>0</v>
      </c>
      <c r="S949" s="135">
        <f t="shared" si="147"/>
        <v>3.9E-2</v>
      </c>
      <c r="T949" s="135">
        <f t="shared" si="154"/>
        <v>3.9E-2</v>
      </c>
      <c r="U949" s="134">
        <f t="shared" si="149"/>
        <v>-409.86099999999999</v>
      </c>
      <c r="V949" s="41">
        <f t="shared" si="150"/>
        <v>-87.399999999999991</v>
      </c>
      <c r="W949" s="38">
        <f t="shared" si="151"/>
        <v>130</v>
      </c>
    </row>
    <row r="950" spans="1:23" ht="12.75" customHeight="1" x14ac:dyDescent="0.2">
      <c r="A950" s="39">
        <v>94201</v>
      </c>
      <c r="B950" s="40">
        <v>94301</v>
      </c>
      <c r="C950" s="40">
        <f t="shared" si="144"/>
        <v>3468.3890000000001</v>
      </c>
      <c r="D950" s="144">
        <f t="shared" si="145"/>
        <v>94251</v>
      </c>
      <c r="E950" s="144">
        <f t="shared" si="155"/>
        <v>3675.7890000000002</v>
      </c>
      <c r="F950" s="149">
        <f t="shared" si="156"/>
        <v>3468.3890000000001</v>
      </c>
      <c r="G950" s="150">
        <f t="shared" si="146"/>
        <v>0</v>
      </c>
      <c r="S950" s="135">
        <f t="shared" si="147"/>
        <v>3.9E-2</v>
      </c>
      <c r="T950" s="135">
        <f t="shared" si="154"/>
        <v>3.9E-2</v>
      </c>
      <c r="U950" s="134">
        <f t="shared" si="149"/>
        <v>-409.86099999999999</v>
      </c>
      <c r="V950" s="41">
        <f t="shared" si="150"/>
        <v>-87.399999999999991</v>
      </c>
      <c r="W950" s="38">
        <f t="shared" si="151"/>
        <v>120</v>
      </c>
    </row>
    <row r="951" spans="1:23" ht="12.75" customHeight="1" x14ac:dyDescent="0.2">
      <c r="A951" s="39">
        <v>94301</v>
      </c>
      <c r="B951" s="40">
        <v>94401</v>
      </c>
      <c r="C951" s="40">
        <f t="shared" si="144"/>
        <v>3482.2889999999998</v>
      </c>
      <c r="D951" s="144">
        <f t="shared" si="145"/>
        <v>94351</v>
      </c>
      <c r="E951" s="144">
        <f t="shared" si="155"/>
        <v>3679.6889999999999</v>
      </c>
      <c r="F951" s="149">
        <f t="shared" si="156"/>
        <v>3482.2889999999998</v>
      </c>
      <c r="G951" s="150">
        <f t="shared" si="146"/>
        <v>0</v>
      </c>
      <c r="S951" s="135">
        <f t="shared" si="147"/>
        <v>3.9E-2</v>
      </c>
      <c r="T951" s="135">
        <f t="shared" si="154"/>
        <v>3.9E-2</v>
      </c>
      <c r="U951" s="134">
        <f t="shared" si="149"/>
        <v>-409.86099999999999</v>
      </c>
      <c r="V951" s="41">
        <f t="shared" si="150"/>
        <v>-87.399999999999991</v>
      </c>
      <c r="W951" s="128">
        <f t="shared" si="151"/>
        <v>110</v>
      </c>
    </row>
    <row r="952" spans="1:23" ht="12.75" customHeight="1" x14ac:dyDescent="0.2">
      <c r="A952" s="39">
        <v>94401</v>
      </c>
      <c r="B952" s="40">
        <v>94501</v>
      </c>
      <c r="C952" s="40">
        <f t="shared" si="144"/>
        <v>3486.1889999999999</v>
      </c>
      <c r="D952" s="144">
        <f t="shared" si="145"/>
        <v>94451</v>
      </c>
      <c r="E952" s="144">
        <f t="shared" si="155"/>
        <v>3683.5889999999999</v>
      </c>
      <c r="F952" s="149">
        <f t="shared" si="156"/>
        <v>3486.1889999999999</v>
      </c>
      <c r="G952" s="150">
        <f t="shared" si="146"/>
        <v>0</v>
      </c>
      <c r="S952" s="135">
        <f t="shared" si="147"/>
        <v>3.9E-2</v>
      </c>
      <c r="T952" s="135">
        <f t="shared" si="154"/>
        <v>3.9E-2</v>
      </c>
      <c r="U952" s="134">
        <f t="shared" si="149"/>
        <v>-409.86099999999999</v>
      </c>
      <c r="V952" s="41">
        <f t="shared" si="150"/>
        <v>-87.399999999999991</v>
      </c>
      <c r="W952" s="128">
        <f t="shared" si="151"/>
        <v>110</v>
      </c>
    </row>
    <row r="953" spans="1:23" ht="12.75" customHeight="1" x14ac:dyDescent="0.2">
      <c r="A953" s="39">
        <v>94501</v>
      </c>
      <c r="B953" s="40">
        <v>94601</v>
      </c>
      <c r="C953" s="40">
        <f t="shared" si="144"/>
        <v>3500.0889999999999</v>
      </c>
      <c r="D953" s="144">
        <f t="shared" si="145"/>
        <v>94551</v>
      </c>
      <c r="E953" s="144">
        <f t="shared" si="155"/>
        <v>3687.489</v>
      </c>
      <c r="F953" s="149">
        <f t="shared" si="156"/>
        <v>3500.0889999999999</v>
      </c>
      <c r="G953" s="150">
        <f t="shared" si="146"/>
        <v>0</v>
      </c>
      <c r="S953" s="135">
        <f t="shared" si="147"/>
        <v>3.9E-2</v>
      </c>
      <c r="T953" s="135">
        <f t="shared" si="154"/>
        <v>3.9E-2</v>
      </c>
      <c r="U953" s="134">
        <f t="shared" si="149"/>
        <v>-409.86099999999999</v>
      </c>
      <c r="V953" s="41">
        <f t="shared" si="150"/>
        <v>-87.399999999999991</v>
      </c>
      <c r="W953" s="38">
        <f t="shared" si="151"/>
        <v>100</v>
      </c>
    </row>
    <row r="954" spans="1:23" ht="12.75" customHeight="1" x14ac:dyDescent="0.2">
      <c r="A954" s="39">
        <v>94601</v>
      </c>
      <c r="B954" s="40">
        <v>94701</v>
      </c>
      <c r="C954" s="40">
        <f t="shared" si="144"/>
        <v>3513.989</v>
      </c>
      <c r="D954" s="144">
        <f t="shared" si="145"/>
        <v>94651</v>
      </c>
      <c r="E954" s="144">
        <f t="shared" si="155"/>
        <v>3691.3890000000001</v>
      </c>
      <c r="F954" s="149">
        <f t="shared" si="156"/>
        <v>3513.989</v>
      </c>
      <c r="G954" s="150">
        <f t="shared" si="146"/>
        <v>0</v>
      </c>
      <c r="S954" s="135">
        <f t="shared" si="147"/>
        <v>3.9E-2</v>
      </c>
      <c r="T954" s="135">
        <f t="shared" si="154"/>
        <v>3.9E-2</v>
      </c>
      <c r="U954" s="134">
        <f t="shared" si="149"/>
        <v>-409.86099999999999</v>
      </c>
      <c r="V954" s="41">
        <f t="shared" si="150"/>
        <v>-87.399999999999991</v>
      </c>
      <c r="W954" s="38">
        <f t="shared" si="151"/>
        <v>90</v>
      </c>
    </row>
    <row r="955" spans="1:23" ht="12.75" customHeight="1" x14ac:dyDescent="0.2">
      <c r="A955" s="39">
        <v>94701</v>
      </c>
      <c r="B955" s="40">
        <v>94801</v>
      </c>
      <c r="C955" s="40">
        <f t="shared" si="144"/>
        <v>3527.8890000000001</v>
      </c>
      <c r="D955" s="144">
        <f t="shared" si="145"/>
        <v>94751</v>
      </c>
      <c r="E955" s="144">
        <f t="shared" si="155"/>
        <v>3695.2890000000002</v>
      </c>
      <c r="F955" s="149">
        <f t="shared" si="156"/>
        <v>3527.8890000000001</v>
      </c>
      <c r="G955" s="150">
        <f t="shared" si="146"/>
        <v>0</v>
      </c>
      <c r="S955" s="135">
        <f t="shared" si="147"/>
        <v>3.9E-2</v>
      </c>
      <c r="T955" s="135">
        <f t="shared" si="154"/>
        <v>3.9E-2</v>
      </c>
      <c r="U955" s="134">
        <f t="shared" si="149"/>
        <v>-409.86099999999999</v>
      </c>
      <c r="V955" s="41">
        <f t="shared" si="150"/>
        <v>-87.399999999999991</v>
      </c>
      <c r="W955" s="38">
        <f t="shared" si="151"/>
        <v>80</v>
      </c>
    </row>
    <row r="956" spans="1:23" ht="12.75" customHeight="1" x14ac:dyDescent="0.2">
      <c r="A956" s="39">
        <v>94801</v>
      </c>
      <c r="B956" s="40">
        <v>94901</v>
      </c>
      <c r="C956" s="40">
        <f t="shared" si="144"/>
        <v>3541.7889999999998</v>
      </c>
      <c r="D956" s="144">
        <f t="shared" si="145"/>
        <v>94851</v>
      </c>
      <c r="E956" s="144">
        <f t="shared" si="155"/>
        <v>3699.1889999999999</v>
      </c>
      <c r="F956" s="149">
        <f t="shared" si="156"/>
        <v>3541.7889999999998</v>
      </c>
      <c r="G956" s="150">
        <f t="shared" si="146"/>
        <v>0</v>
      </c>
      <c r="S956" s="135">
        <f t="shared" si="147"/>
        <v>3.9E-2</v>
      </c>
      <c r="T956" s="135">
        <f t="shared" si="154"/>
        <v>3.9E-2</v>
      </c>
      <c r="U956" s="134">
        <f t="shared" si="149"/>
        <v>-409.86099999999999</v>
      </c>
      <c r="V956" s="41">
        <f t="shared" si="150"/>
        <v>-87.399999999999991</v>
      </c>
      <c r="W956" s="38">
        <f t="shared" si="151"/>
        <v>70</v>
      </c>
    </row>
    <row r="957" spans="1:23" ht="12.75" customHeight="1" x14ac:dyDescent="0.2">
      <c r="A957" s="39">
        <v>94901</v>
      </c>
      <c r="B957" s="40">
        <v>95001</v>
      </c>
      <c r="C957" s="40">
        <f t="shared" si="144"/>
        <v>3555.6889999999999</v>
      </c>
      <c r="D957" s="144">
        <f t="shared" si="145"/>
        <v>94951</v>
      </c>
      <c r="E957" s="144">
        <f t="shared" si="155"/>
        <v>3703.0889999999999</v>
      </c>
      <c r="F957" s="149">
        <f t="shared" si="156"/>
        <v>3555.6889999999999</v>
      </c>
      <c r="G957" s="150">
        <f t="shared" si="146"/>
        <v>0</v>
      </c>
      <c r="S957" s="135">
        <f t="shared" si="147"/>
        <v>3.9E-2</v>
      </c>
      <c r="T957" s="135">
        <f t="shared" si="154"/>
        <v>3.9E-2</v>
      </c>
      <c r="U957" s="134">
        <f t="shared" si="149"/>
        <v>-409.86099999999999</v>
      </c>
      <c r="V957" s="41">
        <f t="shared" si="150"/>
        <v>-87.399999999999991</v>
      </c>
      <c r="W957" s="38">
        <f t="shared" si="151"/>
        <v>60</v>
      </c>
    </row>
    <row r="958" spans="1:23" ht="12.75" customHeight="1" x14ac:dyDescent="0.2">
      <c r="A958" s="39">
        <v>95001</v>
      </c>
      <c r="B958" s="40">
        <v>95101</v>
      </c>
      <c r="C958" s="40">
        <f t="shared" si="144"/>
        <v>3569.5889999999999</v>
      </c>
      <c r="D958" s="144">
        <f t="shared" si="145"/>
        <v>95051</v>
      </c>
      <c r="E958" s="144">
        <f t="shared" si="155"/>
        <v>3706.989</v>
      </c>
      <c r="F958" s="149">
        <f t="shared" si="156"/>
        <v>3569.5889999999999</v>
      </c>
      <c r="G958" s="150">
        <f t="shared" si="146"/>
        <v>0</v>
      </c>
      <c r="S958" s="135">
        <f t="shared" si="147"/>
        <v>3.9E-2</v>
      </c>
      <c r="T958" s="135">
        <f t="shared" si="154"/>
        <v>3.9E-2</v>
      </c>
      <c r="U958" s="134">
        <f t="shared" si="149"/>
        <v>-409.86099999999999</v>
      </c>
      <c r="V958" s="41">
        <f t="shared" si="150"/>
        <v>-87.399999999999991</v>
      </c>
      <c r="W958" s="38">
        <f t="shared" si="151"/>
        <v>50</v>
      </c>
    </row>
    <row r="959" spans="1:23" ht="12.75" customHeight="1" x14ac:dyDescent="0.2">
      <c r="A959" s="39">
        <v>95101</v>
      </c>
      <c r="B959" s="40">
        <v>95201</v>
      </c>
      <c r="C959" s="40">
        <f t="shared" si="144"/>
        <v>3583.489</v>
      </c>
      <c r="D959" s="144">
        <f t="shared" si="145"/>
        <v>95151</v>
      </c>
      <c r="E959" s="144">
        <f t="shared" si="155"/>
        <v>3710.8890000000001</v>
      </c>
      <c r="F959" s="149">
        <f t="shared" si="156"/>
        <v>3583.489</v>
      </c>
      <c r="G959" s="150">
        <f t="shared" si="146"/>
        <v>0</v>
      </c>
      <c r="S959" s="135">
        <f t="shared" si="147"/>
        <v>3.9E-2</v>
      </c>
      <c r="T959" s="135">
        <f t="shared" si="154"/>
        <v>3.9E-2</v>
      </c>
      <c r="U959" s="134">
        <f t="shared" si="149"/>
        <v>-409.86099999999999</v>
      </c>
      <c r="V959" s="41">
        <f t="shared" si="150"/>
        <v>-87.399999999999991</v>
      </c>
      <c r="W959" s="38">
        <f t="shared" si="151"/>
        <v>40</v>
      </c>
    </row>
    <row r="960" spans="1:23" ht="12.75" customHeight="1" x14ac:dyDescent="0.2">
      <c r="A960" s="39">
        <v>95201</v>
      </c>
      <c r="B960" s="40">
        <v>95301</v>
      </c>
      <c r="C960" s="40">
        <f t="shared" si="144"/>
        <v>3597.3890000000001</v>
      </c>
      <c r="D960" s="144">
        <f t="shared" si="145"/>
        <v>95251</v>
      </c>
      <c r="E960" s="144">
        <f t="shared" si="155"/>
        <v>3714.7890000000002</v>
      </c>
      <c r="F960" s="149">
        <f t="shared" si="156"/>
        <v>3597.3890000000001</v>
      </c>
      <c r="G960" s="150">
        <f t="shared" si="146"/>
        <v>0</v>
      </c>
      <c r="S960" s="135">
        <f t="shared" si="147"/>
        <v>3.9E-2</v>
      </c>
      <c r="T960" s="135">
        <f t="shared" si="154"/>
        <v>3.9E-2</v>
      </c>
      <c r="U960" s="134">
        <f t="shared" si="149"/>
        <v>-409.86099999999999</v>
      </c>
      <c r="V960" s="41">
        <f t="shared" si="150"/>
        <v>-87.399999999999991</v>
      </c>
      <c r="W960" s="38">
        <f t="shared" si="151"/>
        <v>30</v>
      </c>
    </row>
    <row r="961" spans="1:23" ht="12.75" customHeight="1" x14ac:dyDescent="0.2">
      <c r="A961" s="39">
        <v>95301</v>
      </c>
      <c r="B961" s="40">
        <v>95401</v>
      </c>
      <c r="C961" s="40">
        <f t="shared" si="144"/>
        <v>3611.2889999999998</v>
      </c>
      <c r="D961" s="144">
        <f t="shared" si="145"/>
        <v>95351</v>
      </c>
      <c r="E961" s="144">
        <f t="shared" si="155"/>
        <v>3718.6889999999999</v>
      </c>
      <c r="F961" s="149">
        <f t="shared" si="156"/>
        <v>3611.2889999999998</v>
      </c>
      <c r="G961" s="150">
        <f t="shared" si="146"/>
        <v>0</v>
      </c>
      <c r="S961" s="135">
        <f t="shared" si="147"/>
        <v>3.9E-2</v>
      </c>
      <c r="T961" s="135">
        <f t="shared" si="154"/>
        <v>3.9E-2</v>
      </c>
      <c r="U961" s="134">
        <f t="shared" si="149"/>
        <v>-409.86099999999999</v>
      </c>
      <c r="V961" s="41">
        <f t="shared" si="150"/>
        <v>-87.399999999999991</v>
      </c>
      <c r="W961" s="38">
        <f t="shared" si="151"/>
        <v>20</v>
      </c>
    </row>
    <row r="962" spans="1:23" ht="12.75" customHeight="1" x14ac:dyDescent="0.2">
      <c r="A962" s="39">
        <v>95401</v>
      </c>
      <c r="B962" s="40">
        <v>95501</v>
      </c>
      <c r="C962" s="40">
        <f t="shared" si="144"/>
        <v>3625.1889999999999</v>
      </c>
      <c r="D962" s="144">
        <f t="shared" si="145"/>
        <v>95451</v>
      </c>
      <c r="E962" s="144">
        <f t="shared" si="155"/>
        <v>3722.5889999999999</v>
      </c>
      <c r="F962" s="149">
        <f t="shared" si="156"/>
        <v>3625.1889999999999</v>
      </c>
      <c r="G962" s="150">
        <f t="shared" si="146"/>
        <v>0</v>
      </c>
      <c r="S962" s="135">
        <f t="shared" si="147"/>
        <v>3.9E-2</v>
      </c>
      <c r="T962" s="135">
        <f t="shared" si="154"/>
        <v>3.9E-2</v>
      </c>
      <c r="U962" s="134">
        <f t="shared" si="149"/>
        <v>-409.86099999999999</v>
      </c>
      <c r="V962" s="41">
        <f t="shared" si="150"/>
        <v>-87.399999999999991</v>
      </c>
      <c r="W962" s="38">
        <f t="shared" si="151"/>
        <v>10</v>
      </c>
    </row>
    <row r="963" spans="1:23" ht="12.75" customHeight="1" x14ac:dyDescent="0.2">
      <c r="A963" s="39">
        <v>95501</v>
      </c>
      <c r="B963" s="40">
        <v>95601</v>
      </c>
      <c r="C963" s="40">
        <f t="shared" si="144"/>
        <v>3639.0889999999999</v>
      </c>
      <c r="D963" s="144">
        <f t="shared" si="145"/>
        <v>95551</v>
      </c>
      <c r="E963" s="144">
        <f t="shared" si="155"/>
        <v>3726.489</v>
      </c>
      <c r="F963" s="149">
        <f t="shared" si="156"/>
        <v>3639.0889999999999</v>
      </c>
      <c r="G963" s="150">
        <f t="shared" si="146"/>
        <v>0</v>
      </c>
      <c r="S963" s="135">
        <f t="shared" si="147"/>
        <v>3.9E-2</v>
      </c>
      <c r="T963" s="135">
        <f t="shared" ref="T963:T994" si="157">IF(A963&gt;$J$8,$K$16,"")</f>
        <v>3.9E-2</v>
      </c>
      <c r="U963" s="134">
        <f t="shared" si="149"/>
        <v>-409.86099999999999</v>
      </c>
      <c r="V963" s="41">
        <f t="shared" si="150"/>
        <v>-87.399999999999991</v>
      </c>
      <c r="W963" s="38">
        <f t="shared" si="151"/>
        <v>0</v>
      </c>
    </row>
    <row r="964" spans="1:23" ht="12.75" customHeight="1" x14ac:dyDescent="0.2">
      <c r="A964" s="39">
        <v>95601</v>
      </c>
      <c r="B964" s="40">
        <v>95701</v>
      </c>
      <c r="C964" s="40">
        <f t="shared" si="144"/>
        <v>3642.989</v>
      </c>
      <c r="D964" s="144">
        <f t="shared" si="145"/>
        <v>95651</v>
      </c>
      <c r="E964" s="144">
        <f t="shared" si="155"/>
        <v>3730.3890000000001</v>
      </c>
      <c r="F964" s="149">
        <f t="shared" si="156"/>
        <v>3642.989</v>
      </c>
      <c r="G964" s="150">
        <f t="shared" si="146"/>
        <v>0</v>
      </c>
      <c r="S964" s="135">
        <f t="shared" si="147"/>
        <v>3.9E-2</v>
      </c>
      <c r="T964" s="135">
        <f t="shared" si="157"/>
        <v>3.9E-2</v>
      </c>
      <c r="U964" s="134">
        <f t="shared" si="149"/>
        <v>-409.86099999999999</v>
      </c>
      <c r="V964" s="41">
        <f t="shared" si="150"/>
        <v>-87.399999999999991</v>
      </c>
      <c r="W964" s="38">
        <f t="shared" si="151"/>
        <v>0</v>
      </c>
    </row>
    <row r="965" spans="1:23" ht="12.75" customHeight="1" x14ac:dyDescent="0.2">
      <c r="A965" s="39">
        <v>95701</v>
      </c>
      <c r="B965" s="40">
        <v>95801</v>
      </c>
      <c r="C965" s="40">
        <f t="shared" si="144"/>
        <v>3646.8890000000001</v>
      </c>
      <c r="D965" s="144">
        <f t="shared" si="145"/>
        <v>95751</v>
      </c>
      <c r="E965" s="144">
        <f t="shared" si="155"/>
        <v>3734.2890000000002</v>
      </c>
      <c r="F965" s="149">
        <f t="shared" si="156"/>
        <v>3646.8890000000001</v>
      </c>
      <c r="G965" s="150">
        <f t="shared" si="146"/>
        <v>0</v>
      </c>
      <c r="S965" s="135">
        <f t="shared" si="147"/>
        <v>3.9E-2</v>
      </c>
      <c r="T965" s="135">
        <f t="shared" si="157"/>
        <v>3.9E-2</v>
      </c>
      <c r="U965" s="134">
        <f t="shared" si="149"/>
        <v>-409.86099999999999</v>
      </c>
      <c r="V965" s="41">
        <f t="shared" si="150"/>
        <v>-87.399999999999991</v>
      </c>
      <c r="W965" s="38">
        <f t="shared" si="151"/>
        <v>0</v>
      </c>
    </row>
    <row r="966" spans="1:23" ht="12.75" customHeight="1" x14ac:dyDescent="0.2">
      <c r="A966" s="39">
        <v>95801</v>
      </c>
      <c r="B966" s="40">
        <v>95901</v>
      </c>
      <c r="C966" s="40">
        <f t="shared" si="144"/>
        <v>3650.7889999999998</v>
      </c>
      <c r="D966" s="144">
        <f t="shared" si="145"/>
        <v>95851</v>
      </c>
      <c r="E966" s="144">
        <f t="shared" si="155"/>
        <v>3738.1889999999999</v>
      </c>
      <c r="F966" s="149">
        <f t="shared" si="156"/>
        <v>3650.7889999999998</v>
      </c>
      <c r="G966" s="150">
        <f t="shared" si="146"/>
        <v>0</v>
      </c>
      <c r="S966" s="135">
        <f t="shared" si="147"/>
        <v>3.9E-2</v>
      </c>
      <c r="T966" s="135">
        <f t="shared" si="157"/>
        <v>3.9E-2</v>
      </c>
      <c r="U966" s="134">
        <f t="shared" si="149"/>
        <v>-409.86099999999999</v>
      </c>
      <c r="V966" s="41">
        <f t="shared" si="150"/>
        <v>-87.399999999999991</v>
      </c>
      <c r="W966" s="38">
        <f t="shared" si="151"/>
        <v>0</v>
      </c>
    </row>
    <row r="967" spans="1:23" ht="12.75" customHeight="1" x14ac:dyDescent="0.2">
      <c r="A967" s="39">
        <v>95901</v>
      </c>
      <c r="B967" s="40">
        <v>96001</v>
      </c>
      <c r="C967" s="40">
        <f t="shared" si="144"/>
        <v>3654.6889999999999</v>
      </c>
      <c r="D967" s="144">
        <f t="shared" si="145"/>
        <v>95951</v>
      </c>
      <c r="E967" s="144">
        <f t="shared" si="155"/>
        <v>3742.0889999999999</v>
      </c>
      <c r="F967" s="149">
        <f t="shared" si="156"/>
        <v>3654.6889999999999</v>
      </c>
      <c r="G967" s="150">
        <f t="shared" si="146"/>
        <v>0</v>
      </c>
      <c r="S967" s="135">
        <f t="shared" si="147"/>
        <v>3.9E-2</v>
      </c>
      <c r="T967" s="135">
        <f t="shared" si="157"/>
        <v>3.9E-2</v>
      </c>
      <c r="U967" s="134">
        <f t="shared" si="149"/>
        <v>-409.86099999999999</v>
      </c>
      <c r="V967" s="41">
        <f t="shared" si="150"/>
        <v>-87.399999999999991</v>
      </c>
      <c r="W967" s="38">
        <f t="shared" si="151"/>
        <v>0</v>
      </c>
    </row>
    <row r="968" spans="1:23" ht="12.75" customHeight="1" x14ac:dyDescent="0.2">
      <c r="A968" s="39">
        <v>96001</v>
      </c>
      <c r="B968" s="40">
        <v>96101</v>
      </c>
      <c r="C968" s="40">
        <f t="shared" ref="C968:C1008" si="158">IF(A968&lt;=$J$8,((($A$8:$A$1008+$B$8:$B$1008)/2)*ApplicableTaxRate)+Differential-BracketAdjustment,((($A$8:$A$1008+$B$8:$B$1008)/2)*ApplicableTaxRate)+HighDifferential-BracketAdjustment)</f>
        <v>3658.5889999999999</v>
      </c>
      <c r="D968" s="144">
        <f t="shared" ref="D968:D1008" si="159">(A968+B968)/2</f>
        <v>96051</v>
      </c>
      <c r="E968" s="144">
        <f t="shared" si="155"/>
        <v>3745.989</v>
      </c>
      <c r="F968" s="149">
        <f t="shared" si="156"/>
        <v>3658.5889999999999</v>
      </c>
      <c r="G968" s="150">
        <f t="shared" ref="G968:G1008" si="160">C968-F968</f>
        <v>0</v>
      </c>
      <c r="S968" s="135">
        <f t="shared" ref="S968:S1008" si="161">IF(AND(A968&gt;=$I$4,A968&lt;=$J$4),$K$4,IF(AND(A968&gt;=$I$5,A968&lt;=$J$5),$K$5,IF(AND(A968&gt;=$I$6,A968&lt;=$J$6),$K$6,IF(AND(A968&gt;=$I$7,A968&lt;=$J$7),$K$7,IF(AND(A968&gt;=$I$8,A968&lt;=$J$8),$K$8,IF(A968&gt;$J$8,$K$8))))))</f>
        <v>3.9E-2</v>
      </c>
      <c r="T968" s="135">
        <f t="shared" si="157"/>
        <v>3.9E-2</v>
      </c>
      <c r="U968" s="134">
        <f t="shared" ref="U968:U1008" si="162">IF(AND(A968&gt;=$I$4,A968&lt;=$J$4),$Q$4,IF(AND(A968&gt;=$I$5,A968&lt;=$J$5),$Q$5,IF(AND(A968&gt;=$I$6,A968&lt;=$J$6),$Q$6,IF(AND(A968&gt;=$I$7,A968&lt;=$J$7),$Q$7,IF(AND(A968&gt;=$I$8,A968&lt;=$J$8),$Q$8,IF(A968&gt;$J$8,$Q$8))))))</f>
        <v>-409.86099999999999</v>
      </c>
      <c r="V968" s="41">
        <f t="shared" ref="V968:V1008" si="163">IF(A968&gt;$J$8,$Q$16,"Lower Brackets")</f>
        <v>-87.399999999999991</v>
      </c>
      <c r="W968" s="38">
        <f t="shared" ref="W968:W1008" si="164">IFERROR(VLOOKUP(A968,$X$8:$Z$53,3,FALSE),0)</f>
        <v>0</v>
      </c>
    </row>
    <row r="969" spans="1:23" ht="12.75" customHeight="1" x14ac:dyDescent="0.2">
      <c r="A969" s="39">
        <v>96101</v>
      </c>
      <c r="B969" s="40">
        <v>96201</v>
      </c>
      <c r="C969" s="40">
        <f t="shared" si="158"/>
        <v>3662.489</v>
      </c>
      <c r="D969" s="144">
        <f t="shared" si="159"/>
        <v>96151</v>
      </c>
      <c r="E969" s="144">
        <f t="shared" si="155"/>
        <v>3749.8890000000001</v>
      </c>
      <c r="F969" s="149">
        <f t="shared" si="156"/>
        <v>3662.489</v>
      </c>
      <c r="G969" s="150">
        <f t="shared" si="160"/>
        <v>0</v>
      </c>
      <c r="S969" s="135">
        <f t="shared" si="161"/>
        <v>3.9E-2</v>
      </c>
      <c r="T969" s="135">
        <f t="shared" si="157"/>
        <v>3.9E-2</v>
      </c>
      <c r="U969" s="134">
        <f t="shared" si="162"/>
        <v>-409.86099999999999</v>
      </c>
      <c r="V969" s="41">
        <f t="shared" si="163"/>
        <v>-87.399999999999991</v>
      </c>
      <c r="W969" s="38">
        <f t="shared" si="164"/>
        <v>0</v>
      </c>
    </row>
    <row r="970" spans="1:23" ht="12.75" customHeight="1" x14ac:dyDescent="0.2">
      <c r="A970" s="39">
        <v>96201</v>
      </c>
      <c r="B970" s="40">
        <v>96301</v>
      </c>
      <c r="C970" s="40">
        <f t="shared" si="158"/>
        <v>3666.3890000000001</v>
      </c>
      <c r="D970" s="144">
        <f t="shared" si="159"/>
        <v>96251</v>
      </c>
      <c r="E970" s="144">
        <f t="shared" si="155"/>
        <v>3753.7890000000002</v>
      </c>
      <c r="F970" s="149">
        <f t="shared" si="156"/>
        <v>3666.3890000000001</v>
      </c>
      <c r="G970" s="150">
        <f t="shared" si="160"/>
        <v>0</v>
      </c>
      <c r="S970" s="135">
        <f t="shared" si="161"/>
        <v>3.9E-2</v>
      </c>
      <c r="T970" s="135">
        <f t="shared" si="157"/>
        <v>3.9E-2</v>
      </c>
      <c r="U970" s="134">
        <f t="shared" si="162"/>
        <v>-409.86099999999999</v>
      </c>
      <c r="V970" s="41">
        <f t="shared" si="163"/>
        <v>-87.399999999999991</v>
      </c>
      <c r="W970" s="38">
        <f t="shared" si="164"/>
        <v>0</v>
      </c>
    </row>
    <row r="971" spans="1:23" ht="12.75" customHeight="1" x14ac:dyDescent="0.2">
      <c r="A971" s="39">
        <v>96301</v>
      </c>
      <c r="B971" s="40">
        <v>96401</v>
      </c>
      <c r="C971" s="40">
        <f t="shared" si="158"/>
        <v>3670.2889999999998</v>
      </c>
      <c r="D971" s="144">
        <f t="shared" si="159"/>
        <v>96351</v>
      </c>
      <c r="E971" s="144">
        <f t="shared" si="155"/>
        <v>3757.6889999999999</v>
      </c>
      <c r="F971" s="149">
        <f t="shared" si="156"/>
        <v>3670.2889999999998</v>
      </c>
      <c r="G971" s="150">
        <f t="shared" si="160"/>
        <v>0</v>
      </c>
      <c r="S971" s="135">
        <f t="shared" si="161"/>
        <v>3.9E-2</v>
      </c>
      <c r="T971" s="135">
        <f t="shared" si="157"/>
        <v>3.9E-2</v>
      </c>
      <c r="U971" s="134">
        <f t="shared" si="162"/>
        <v>-409.86099999999999</v>
      </c>
      <c r="V971" s="41">
        <f t="shared" si="163"/>
        <v>-87.399999999999991</v>
      </c>
      <c r="W971" s="38">
        <f t="shared" si="164"/>
        <v>0</v>
      </c>
    </row>
    <row r="972" spans="1:23" ht="12.75" customHeight="1" x14ac:dyDescent="0.2">
      <c r="A972" s="39">
        <v>96401</v>
      </c>
      <c r="B972" s="40">
        <v>96501</v>
      </c>
      <c r="C972" s="40">
        <f t="shared" si="158"/>
        <v>3674.1889999999999</v>
      </c>
      <c r="D972" s="144">
        <f t="shared" si="159"/>
        <v>96451</v>
      </c>
      <c r="E972" s="144">
        <f t="shared" si="155"/>
        <v>3761.5889999999999</v>
      </c>
      <c r="F972" s="149">
        <f t="shared" si="156"/>
        <v>3674.1889999999999</v>
      </c>
      <c r="G972" s="150">
        <f t="shared" si="160"/>
        <v>0</v>
      </c>
      <c r="S972" s="135">
        <f t="shared" si="161"/>
        <v>3.9E-2</v>
      </c>
      <c r="T972" s="135">
        <f t="shared" si="157"/>
        <v>3.9E-2</v>
      </c>
      <c r="U972" s="134">
        <f t="shared" si="162"/>
        <v>-409.86099999999999</v>
      </c>
      <c r="V972" s="41">
        <f t="shared" si="163"/>
        <v>-87.399999999999991</v>
      </c>
      <c r="W972" s="38">
        <f t="shared" si="164"/>
        <v>0</v>
      </c>
    </row>
    <row r="973" spans="1:23" ht="12.75" customHeight="1" x14ac:dyDescent="0.2">
      <c r="A973" s="39">
        <v>96501</v>
      </c>
      <c r="B973" s="40">
        <v>96601</v>
      </c>
      <c r="C973" s="40">
        <f t="shared" si="158"/>
        <v>3678.0889999999999</v>
      </c>
      <c r="D973" s="144">
        <f t="shared" si="159"/>
        <v>96551</v>
      </c>
      <c r="E973" s="144">
        <f t="shared" si="155"/>
        <v>3765.489</v>
      </c>
      <c r="F973" s="149">
        <f t="shared" si="156"/>
        <v>3678.0889999999999</v>
      </c>
      <c r="G973" s="150">
        <f t="shared" si="160"/>
        <v>0</v>
      </c>
      <c r="S973" s="135">
        <f t="shared" si="161"/>
        <v>3.9E-2</v>
      </c>
      <c r="T973" s="135">
        <f t="shared" si="157"/>
        <v>3.9E-2</v>
      </c>
      <c r="U973" s="134">
        <f t="shared" si="162"/>
        <v>-409.86099999999999</v>
      </c>
      <c r="V973" s="41">
        <f t="shared" si="163"/>
        <v>-87.399999999999991</v>
      </c>
      <c r="W973" s="38">
        <f t="shared" si="164"/>
        <v>0</v>
      </c>
    </row>
    <row r="974" spans="1:23" ht="12.75" customHeight="1" x14ac:dyDescent="0.2">
      <c r="A974" s="39">
        <v>96601</v>
      </c>
      <c r="B974" s="40">
        <v>96701</v>
      </c>
      <c r="C974" s="40">
        <f t="shared" si="158"/>
        <v>3681.989</v>
      </c>
      <c r="D974" s="144">
        <f t="shared" si="159"/>
        <v>96651</v>
      </c>
      <c r="E974" s="144">
        <f t="shared" si="155"/>
        <v>3769.3890000000001</v>
      </c>
      <c r="F974" s="149">
        <f t="shared" si="156"/>
        <v>3681.989</v>
      </c>
      <c r="G974" s="150">
        <f t="shared" si="160"/>
        <v>0</v>
      </c>
      <c r="S974" s="135">
        <f t="shared" si="161"/>
        <v>3.9E-2</v>
      </c>
      <c r="T974" s="135">
        <f t="shared" si="157"/>
        <v>3.9E-2</v>
      </c>
      <c r="U974" s="134">
        <f t="shared" si="162"/>
        <v>-409.86099999999999</v>
      </c>
      <c r="V974" s="41">
        <f t="shared" si="163"/>
        <v>-87.399999999999991</v>
      </c>
      <c r="W974" s="38">
        <f t="shared" si="164"/>
        <v>0</v>
      </c>
    </row>
    <row r="975" spans="1:23" ht="12.75" customHeight="1" x14ac:dyDescent="0.2">
      <c r="A975" s="39">
        <v>96701</v>
      </c>
      <c r="B975" s="40">
        <v>96801</v>
      </c>
      <c r="C975" s="40">
        <f t="shared" si="158"/>
        <v>3685.8890000000001</v>
      </c>
      <c r="D975" s="144">
        <f t="shared" si="159"/>
        <v>96751</v>
      </c>
      <c r="E975" s="144">
        <f t="shared" si="155"/>
        <v>3773.2890000000002</v>
      </c>
      <c r="F975" s="149">
        <f t="shared" si="156"/>
        <v>3685.8890000000001</v>
      </c>
      <c r="G975" s="150">
        <f t="shared" si="160"/>
        <v>0</v>
      </c>
      <c r="S975" s="135">
        <f t="shared" si="161"/>
        <v>3.9E-2</v>
      </c>
      <c r="T975" s="135">
        <f t="shared" si="157"/>
        <v>3.9E-2</v>
      </c>
      <c r="U975" s="134">
        <f t="shared" si="162"/>
        <v>-409.86099999999999</v>
      </c>
      <c r="V975" s="41">
        <f t="shared" si="163"/>
        <v>-87.399999999999991</v>
      </c>
      <c r="W975" s="38">
        <f t="shared" si="164"/>
        <v>0</v>
      </c>
    </row>
    <row r="976" spans="1:23" ht="12.75" customHeight="1" x14ac:dyDescent="0.2">
      <c r="A976" s="39">
        <v>96801</v>
      </c>
      <c r="B976" s="40">
        <v>96901</v>
      </c>
      <c r="C976" s="40">
        <f t="shared" si="158"/>
        <v>3689.7889999999998</v>
      </c>
      <c r="D976" s="144">
        <f t="shared" si="159"/>
        <v>96851</v>
      </c>
      <c r="E976" s="144">
        <f t="shared" si="155"/>
        <v>3777.1889999999999</v>
      </c>
      <c r="F976" s="149">
        <f t="shared" si="156"/>
        <v>3689.7889999999998</v>
      </c>
      <c r="G976" s="150">
        <f t="shared" si="160"/>
        <v>0</v>
      </c>
      <c r="S976" s="135">
        <f t="shared" si="161"/>
        <v>3.9E-2</v>
      </c>
      <c r="T976" s="135">
        <f t="shared" si="157"/>
        <v>3.9E-2</v>
      </c>
      <c r="U976" s="134">
        <f t="shared" si="162"/>
        <v>-409.86099999999999</v>
      </c>
      <c r="V976" s="41">
        <f t="shared" si="163"/>
        <v>-87.399999999999991</v>
      </c>
      <c r="W976" s="38">
        <f t="shared" si="164"/>
        <v>0</v>
      </c>
    </row>
    <row r="977" spans="1:23" ht="12.75" customHeight="1" x14ac:dyDescent="0.2">
      <c r="A977" s="39">
        <v>96901</v>
      </c>
      <c r="B977" s="40">
        <v>97001</v>
      </c>
      <c r="C977" s="40">
        <f t="shared" si="158"/>
        <v>3693.6889999999999</v>
      </c>
      <c r="D977" s="144">
        <f t="shared" si="159"/>
        <v>96951</v>
      </c>
      <c r="E977" s="144">
        <f t="shared" si="155"/>
        <v>3781.0889999999999</v>
      </c>
      <c r="F977" s="149">
        <f t="shared" si="156"/>
        <v>3693.6889999999999</v>
      </c>
      <c r="G977" s="150">
        <f t="shared" si="160"/>
        <v>0</v>
      </c>
      <c r="S977" s="135">
        <f t="shared" si="161"/>
        <v>3.9E-2</v>
      </c>
      <c r="T977" s="135">
        <f t="shared" si="157"/>
        <v>3.9E-2</v>
      </c>
      <c r="U977" s="134">
        <f t="shared" si="162"/>
        <v>-409.86099999999999</v>
      </c>
      <c r="V977" s="41">
        <f t="shared" si="163"/>
        <v>-87.399999999999991</v>
      </c>
      <c r="W977" s="38">
        <f t="shared" si="164"/>
        <v>0</v>
      </c>
    </row>
    <row r="978" spans="1:23" ht="12.75" customHeight="1" x14ac:dyDescent="0.2">
      <c r="A978" s="39">
        <v>97001</v>
      </c>
      <c r="B978" s="40">
        <v>97101</v>
      </c>
      <c r="C978" s="40">
        <f t="shared" si="158"/>
        <v>3697.5889999999999</v>
      </c>
      <c r="D978" s="144">
        <f t="shared" si="159"/>
        <v>97051</v>
      </c>
      <c r="E978" s="144">
        <f t="shared" si="155"/>
        <v>3784.989</v>
      </c>
      <c r="F978" s="149">
        <f t="shared" si="156"/>
        <v>3697.5889999999999</v>
      </c>
      <c r="G978" s="150">
        <f t="shared" si="160"/>
        <v>0</v>
      </c>
      <c r="S978" s="135">
        <f t="shared" si="161"/>
        <v>3.9E-2</v>
      </c>
      <c r="T978" s="135">
        <f t="shared" si="157"/>
        <v>3.9E-2</v>
      </c>
      <c r="U978" s="134">
        <f t="shared" si="162"/>
        <v>-409.86099999999999</v>
      </c>
      <c r="V978" s="41">
        <f t="shared" si="163"/>
        <v>-87.399999999999991</v>
      </c>
      <c r="W978" s="38">
        <f t="shared" si="164"/>
        <v>0</v>
      </c>
    </row>
    <row r="979" spans="1:23" ht="12.75" customHeight="1" x14ac:dyDescent="0.2">
      <c r="A979" s="39">
        <v>97101</v>
      </c>
      <c r="B979" s="40">
        <v>97201</v>
      </c>
      <c r="C979" s="40">
        <f t="shared" si="158"/>
        <v>3701.489</v>
      </c>
      <c r="D979" s="144">
        <f t="shared" si="159"/>
        <v>97151</v>
      </c>
      <c r="E979" s="144">
        <f t="shared" si="155"/>
        <v>3788.8890000000001</v>
      </c>
      <c r="F979" s="149">
        <f t="shared" si="156"/>
        <v>3701.489</v>
      </c>
      <c r="G979" s="150">
        <f t="shared" si="160"/>
        <v>0</v>
      </c>
      <c r="S979" s="135">
        <f t="shared" si="161"/>
        <v>3.9E-2</v>
      </c>
      <c r="T979" s="135">
        <f t="shared" si="157"/>
        <v>3.9E-2</v>
      </c>
      <c r="U979" s="134">
        <f t="shared" si="162"/>
        <v>-409.86099999999999</v>
      </c>
      <c r="V979" s="41">
        <f t="shared" si="163"/>
        <v>-87.399999999999991</v>
      </c>
      <c r="W979" s="38">
        <f t="shared" si="164"/>
        <v>0</v>
      </c>
    </row>
    <row r="980" spans="1:23" ht="12.75" customHeight="1" x14ac:dyDescent="0.2">
      <c r="A980" s="39">
        <v>97201</v>
      </c>
      <c r="B980" s="40">
        <v>97301</v>
      </c>
      <c r="C980" s="40">
        <f t="shared" si="158"/>
        <v>3705.3890000000001</v>
      </c>
      <c r="D980" s="144">
        <f t="shared" si="159"/>
        <v>97251</v>
      </c>
      <c r="E980" s="144">
        <f t="shared" si="155"/>
        <v>3792.7890000000002</v>
      </c>
      <c r="F980" s="149">
        <f t="shared" si="156"/>
        <v>3705.3890000000001</v>
      </c>
      <c r="G980" s="150">
        <f t="shared" si="160"/>
        <v>0</v>
      </c>
      <c r="S980" s="135">
        <f t="shared" si="161"/>
        <v>3.9E-2</v>
      </c>
      <c r="T980" s="135">
        <f t="shared" si="157"/>
        <v>3.9E-2</v>
      </c>
      <c r="U980" s="134">
        <f t="shared" si="162"/>
        <v>-409.86099999999999</v>
      </c>
      <c r="V980" s="41">
        <f t="shared" si="163"/>
        <v>-87.399999999999991</v>
      </c>
      <c r="W980" s="38">
        <f t="shared" si="164"/>
        <v>0</v>
      </c>
    </row>
    <row r="981" spans="1:23" ht="12.75" customHeight="1" x14ac:dyDescent="0.2">
      <c r="A981" s="39">
        <v>97301</v>
      </c>
      <c r="B981" s="40">
        <v>97401</v>
      </c>
      <c r="C981" s="40">
        <f t="shared" si="158"/>
        <v>3709.2889999999998</v>
      </c>
      <c r="D981" s="144">
        <f t="shared" si="159"/>
        <v>97351</v>
      </c>
      <c r="E981" s="144">
        <f t="shared" si="155"/>
        <v>3796.6889999999999</v>
      </c>
      <c r="F981" s="149">
        <f t="shared" si="156"/>
        <v>3709.2889999999998</v>
      </c>
      <c r="G981" s="150">
        <f t="shared" si="160"/>
        <v>0</v>
      </c>
      <c r="S981" s="135">
        <f t="shared" si="161"/>
        <v>3.9E-2</v>
      </c>
      <c r="T981" s="135">
        <f t="shared" si="157"/>
        <v>3.9E-2</v>
      </c>
      <c r="U981" s="134">
        <f t="shared" si="162"/>
        <v>-409.86099999999999</v>
      </c>
      <c r="V981" s="41">
        <f t="shared" si="163"/>
        <v>-87.399999999999991</v>
      </c>
      <c r="W981" s="38">
        <f t="shared" si="164"/>
        <v>0</v>
      </c>
    </row>
    <row r="982" spans="1:23" ht="12.75" customHeight="1" x14ac:dyDescent="0.2">
      <c r="A982" s="39">
        <v>97401</v>
      </c>
      <c r="B982" s="40">
        <v>97501</v>
      </c>
      <c r="C982" s="40">
        <f t="shared" si="158"/>
        <v>3713.1889999999999</v>
      </c>
      <c r="D982" s="144">
        <f t="shared" si="159"/>
        <v>97451</v>
      </c>
      <c r="E982" s="144">
        <f t="shared" si="155"/>
        <v>3800.5889999999999</v>
      </c>
      <c r="F982" s="149">
        <f t="shared" si="156"/>
        <v>3713.1889999999999</v>
      </c>
      <c r="G982" s="150">
        <f t="shared" si="160"/>
        <v>0</v>
      </c>
      <c r="S982" s="135">
        <f t="shared" si="161"/>
        <v>3.9E-2</v>
      </c>
      <c r="T982" s="135">
        <f t="shared" si="157"/>
        <v>3.9E-2</v>
      </c>
      <c r="U982" s="134">
        <f t="shared" si="162"/>
        <v>-409.86099999999999</v>
      </c>
      <c r="V982" s="41">
        <f t="shared" si="163"/>
        <v>-87.399999999999991</v>
      </c>
      <c r="W982" s="38">
        <f t="shared" si="164"/>
        <v>0</v>
      </c>
    </row>
    <row r="983" spans="1:23" ht="12.75" customHeight="1" x14ac:dyDescent="0.2">
      <c r="A983" s="39">
        <v>97501</v>
      </c>
      <c r="B983" s="40">
        <v>97601</v>
      </c>
      <c r="C983" s="40">
        <f t="shared" si="158"/>
        <v>3717.0889999999999</v>
      </c>
      <c r="D983" s="144">
        <f t="shared" si="159"/>
        <v>97551</v>
      </c>
      <c r="E983" s="144">
        <f t="shared" si="155"/>
        <v>3804.489</v>
      </c>
      <c r="F983" s="149">
        <f t="shared" si="156"/>
        <v>3717.0889999999999</v>
      </c>
      <c r="G983" s="150">
        <f t="shared" si="160"/>
        <v>0</v>
      </c>
      <c r="S983" s="135">
        <f t="shared" si="161"/>
        <v>3.9E-2</v>
      </c>
      <c r="T983" s="135">
        <f t="shared" si="157"/>
        <v>3.9E-2</v>
      </c>
      <c r="U983" s="134">
        <f t="shared" si="162"/>
        <v>-409.86099999999999</v>
      </c>
      <c r="V983" s="41">
        <f t="shared" si="163"/>
        <v>-87.399999999999991</v>
      </c>
      <c r="W983" s="38">
        <f t="shared" si="164"/>
        <v>0</v>
      </c>
    </row>
    <row r="984" spans="1:23" ht="12.75" customHeight="1" x14ac:dyDescent="0.2">
      <c r="A984" s="39">
        <v>97601</v>
      </c>
      <c r="B984" s="40">
        <v>97701</v>
      </c>
      <c r="C984" s="40">
        <f t="shared" si="158"/>
        <v>3720.989</v>
      </c>
      <c r="D984" s="144">
        <f t="shared" si="159"/>
        <v>97651</v>
      </c>
      <c r="E984" s="144">
        <f t="shared" si="155"/>
        <v>3808.3890000000001</v>
      </c>
      <c r="F984" s="149">
        <f t="shared" si="156"/>
        <v>3720.989</v>
      </c>
      <c r="G984" s="150">
        <f t="shared" si="160"/>
        <v>0</v>
      </c>
      <c r="S984" s="135">
        <f t="shared" si="161"/>
        <v>3.9E-2</v>
      </c>
      <c r="T984" s="135">
        <f t="shared" si="157"/>
        <v>3.9E-2</v>
      </c>
      <c r="U984" s="134">
        <f t="shared" si="162"/>
        <v>-409.86099999999999</v>
      </c>
      <c r="V984" s="41">
        <f t="shared" si="163"/>
        <v>-87.399999999999991</v>
      </c>
      <c r="W984" s="38">
        <f t="shared" si="164"/>
        <v>0</v>
      </c>
    </row>
    <row r="985" spans="1:23" ht="12.75" customHeight="1" x14ac:dyDescent="0.2">
      <c r="A985" s="39">
        <v>97701</v>
      </c>
      <c r="B985" s="40">
        <v>97801</v>
      </c>
      <c r="C985" s="40">
        <f t="shared" si="158"/>
        <v>3724.8890000000001</v>
      </c>
      <c r="D985" s="144">
        <f t="shared" si="159"/>
        <v>97751</v>
      </c>
      <c r="E985" s="144">
        <f t="shared" si="155"/>
        <v>3812.2890000000002</v>
      </c>
      <c r="F985" s="149">
        <f t="shared" si="156"/>
        <v>3724.8890000000001</v>
      </c>
      <c r="G985" s="150">
        <f t="shared" si="160"/>
        <v>0</v>
      </c>
      <c r="S985" s="135">
        <f t="shared" si="161"/>
        <v>3.9E-2</v>
      </c>
      <c r="T985" s="135">
        <f t="shared" si="157"/>
        <v>3.9E-2</v>
      </c>
      <c r="U985" s="134">
        <f t="shared" si="162"/>
        <v>-409.86099999999999</v>
      </c>
      <c r="V985" s="41">
        <f t="shared" si="163"/>
        <v>-87.399999999999991</v>
      </c>
      <c r="W985" s="38">
        <f t="shared" si="164"/>
        <v>0</v>
      </c>
    </row>
    <row r="986" spans="1:23" ht="12.75" customHeight="1" x14ac:dyDescent="0.2">
      <c r="A986" s="39">
        <v>97801</v>
      </c>
      <c r="B986" s="40">
        <v>97901</v>
      </c>
      <c r="C986" s="40">
        <f t="shared" si="158"/>
        <v>3728.7889999999998</v>
      </c>
      <c r="D986" s="144">
        <f t="shared" si="159"/>
        <v>97851</v>
      </c>
      <c r="E986" s="144">
        <f t="shared" si="155"/>
        <v>3816.1889999999999</v>
      </c>
      <c r="F986" s="149">
        <f t="shared" si="156"/>
        <v>3728.7889999999998</v>
      </c>
      <c r="G986" s="150">
        <f t="shared" si="160"/>
        <v>0</v>
      </c>
      <c r="S986" s="135">
        <f t="shared" si="161"/>
        <v>3.9E-2</v>
      </c>
      <c r="T986" s="135">
        <f t="shared" si="157"/>
        <v>3.9E-2</v>
      </c>
      <c r="U986" s="134">
        <f t="shared" si="162"/>
        <v>-409.86099999999999</v>
      </c>
      <c r="V986" s="41">
        <f t="shared" si="163"/>
        <v>-87.399999999999991</v>
      </c>
      <c r="W986" s="38">
        <f t="shared" si="164"/>
        <v>0</v>
      </c>
    </row>
    <row r="987" spans="1:23" ht="12.75" customHeight="1" x14ac:dyDescent="0.2">
      <c r="A987" s="39">
        <v>97901</v>
      </c>
      <c r="B987" s="40">
        <v>98001</v>
      </c>
      <c r="C987" s="40">
        <f t="shared" si="158"/>
        <v>3732.6889999999999</v>
      </c>
      <c r="D987" s="144">
        <f t="shared" si="159"/>
        <v>97951</v>
      </c>
      <c r="E987" s="144">
        <f t="shared" si="155"/>
        <v>3820.0889999999999</v>
      </c>
      <c r="F987" s="149">
        <f t="shared" si="156"/>
        <v>3732.6889999999999</v>
      </c>
      <c r="G987" s="150">
        <f t="shared" si="160"/>
        <v>0</v>
      </c>
      <c r="S987" s="135">
        <f t="shared" si="161"/>
        <v>3.9E-2</v>
      </c>
      <c r="T987" s="135">
        <f t="shared" si="157"/>
        <v>3.9E-2</v>
      </c>
      <c r="U987" s="134">
        <f t="shared" si="162"/>
        <v>-409.86099999999999</v>
      </c>
      <c r="V987" s="41">
        <f t="shared" si="163"/>
        <v>-87.399999999999991</v>
      </c>
      <c r="W987" s="38">
        <f t="shared" si="164"/>
        <v>0</v>
      </c>
    </row>
    <row r="988" spans="1:23" ht="12.75" customHeight="1" x14ac:dyDescent="0.2">
      <c r="A988" s="39">
        <v>98001</v>
      </c>
      <c r="B988" s="40">
        <v>98101</v>
      </c>
      <c r="C988" s="40">
        <f t="shared" si="158"/>
        <v>3736.5889999999999</v>
      </c>
      <c r="D988" s="144">
        <f t="shared" si="159"/>
        <v>98051</v>
      </c>
      <c r="E988" s="144">
        <f t="shared" si="155"/>
        <v>3823.989</v>
      </c>
      <c r="F988" s="149">
        <f t="shared" si="156"/>
        <v>3736.5889999999999</v>
      </c>
      <c r="G988" s="150">
        <f t="shared" si="160"/>
        <v>0</v>
      </c>
      <c r="S988" s="135">
        <f t="shared" si="161"/>
        <v>3.9E-2</v>
      </c>
      <c r="T988" s="135">
        <f t="shared" si="157"/>
        <v>3.9E-2</v>
      </c>
      <c r="U988" s="134">
        <f t="shared" si="162"/>
        <v>-409.86099999999999</v>
      </c>
      <c r="V988" s="41">
        <f t="shared" si="163"/>
        <v>-87.399999999999991</v>
      </c>
      <c r="W988" s="38">
        <f t="shared" si="164"/>
        <v>0</v>
      </c>
    </row>
    <row r="989" spans="1:23" ht="12.75" customHeight="1" x14ac:dyDescent="0.2">
      <c r="A989" s="39">
        <v>98101</v>
      </c>
      <c r="B989" s="40">
        <v>98201</v>
      </c>
      <c r="C989" s="40">
        <f t="shared" si="158"/>
        <v>3740.489</v>
      </c>
      <c r="D989" s="144">
        <f t="shared" si="159"/>
        <v>98151</v>
      </c>
      <c r="E989" s="144">
        <f t="shared" si="155"/>
        <v>3827.8890000000001</v>
      </c>
      <c r="F989" s="149">
        <f t="shared" si="156"/>
        <v>3740.489</v>
      </c>
      <c r="G989" s="150">
        <f t="shared" si="160"/>
        <v>0</v>
      </c>
      <c r="S989" s="135">
        <f t="shared" si="161"/>
        <v>3.9E-2</v>
      </c>
      <c r="T989" s="135">
        <f t="shared" si="157"/>
        <v>3.9E-2</v>
      </c>
      <c r="U989" s="134">
        <f t="shared" si="162"/>
        <v>-409.86099999999999</v>
      </c>
      <c r="V989" s="41">
        <f t="shared" si="163"/>
        <v>-87.399999999999991</v>
      </c>
      <c r="W989" s="38">
        <f t="shared" si="164"/>
        <v>0</v>
      </c>
    </row>
    <row r="990" spans="1:23" ht="12.75" customHeight="1" x14ac:dyDescent="0.2">
      <c r="A990" s="39">
        <v>98201</v>
      </c>
      <c r="B990" s="40">
        <v>98301</v>
      </c>
      <c r="C990" s="40">
        <f t="shared" si="158"/>
        <v>3744.3890000000001</v>
      </c>
      <c r="D990" s="144">
        <f t="shared" si="159"/>
        <v>98251</v>
      </c>
      <c r="E990" s="144">
        <f t="shared" si="155"/>
        <v>3831.7890000000002</v>
      </c>
      <c r="F990" s="149">
        <f t="shared" si="156"/>
        <v>3744.3890000000001</v>
      </c>
      <c r="G990" s="150">
        <f t="shared" si="160"/>
        <v>0</v>
      </c>
      <c r="K990" s="126"/>
      <c r="L990" s="130"/>
      <c r="S990" s="135">
        <f t="shared" si="161"/>
        <v>3.9E-2</v>
      </c>
      <c r="T990" s="135">
        <f t="shared" si="157"/>
        <v>3.9E-2</v>
      </c>
      <c r="U990" s="134">
        <f t="shared" si="162"/>
        <v>-409.86099999999999</v>
      </c>
      <c r="V990" s="41">
        <f t="shared" si="163"/>
        <v>-87.399999999999991</v>
      </c>
      <c r="W990" s="38">
        <f t="shared" si="164"/>
        <v>0</v>
      </c>
    </row>
    <row r="991" spans="1:23" ht="12.75" customHeight="1" x14ac:dyDescent="0.2">
      <c r="A991" s="39">
        <v>98301</v>
      </c>
      <c r="B991" s="40">
        <v>98401</v>
      </c>
      <c r="C991" s="40">
        <f t="shared" si="158"/>
        <v>3748.2889999999998</v>
      </c>
      <c r="D991" s="144">
        <f t="shared" si="159"/>
        <v>98351</v>
      </c>
      <c r="E991" s="144">
        <f t="shared" si="155"/>
        <v>3835.6889999999999</v>
      </c>
      <c r="F991" s="149">
        <f t="shared" si="156"/>
        <v>3748.2889999999998</v>
      </c>
      <c r="G991" s="150">
        <f t="shared" si="160"/>
        <v>0</v>
      </c>
      <c r="I991" s="145"/>
      <c r="J991" s="145"/>
      <c r="K991" s="126"/>
      <c r="L991" s="130"/>
      <c r="S991" s="135">
        <f t="shared" si="161"/>
        <v>3.9E-2</v>
      </c>
      <c r="T991" s="135">
        <f t="shared" si="157"/>
        <v>3.9E-2</v>
      </c>
      <c r="U991" s="134">
        <f t="shared" si="162"/>
        <v>-409.86099999999999</v>
      </c>
      <c r="V991" s="41">
        <f t="shared" si="163"/>
        <v>-87.399999999999991</v>
      </c>
      <c r="W991" s="38">
        <f t="shared" si="164"/>
        <v>0</v>
      </c>
    </row>
    <row r="992" spans="1:23" ht="12.75" customHeight="1" x14ac:dyDescent="0.2">
      <c r="A992" s="39">
        <v>98401</v>
      </c>
      <c r="B992" s="40">
        <v>98501</v>
      </c>
      <c r="C992" s="40">
        <f t="shared" si="158"/>
        <v>3752.1889999999999</v>
      </c>
      <c r="D992" s="144">
        <f t="shared" si="159"/>
        <v>98451</v>
      </c>
      <c r="E992" s="144">
        <f t="shared" si="155"/>
        <v>3839.5889999999999</v>
      </c>
      <c r="F992" s="149">
        <f t="shared" si="156"/>
        <v>3752.1889999999999</v>
      </c>
      <c r="G992" s="150">
        <f t="shared" si="160"/>
        <v>0</v>
      </c>
      <c r="I992" s="145"/>
      <c r="J992" s="145"/>
      <c r="K992" s="126"/>
      <c r="L992" s="130"/>
      <c r="S992" s="135">
        <f t="shared" si="161"/>
        <v>3.9E-2</v>
      </c>
      <c r="T992" s="135">
        <f t="shared" si="157"/>
        <v>3.9E-2</v>
      </c>
      <c r="U992" s="134">
        <f t="shared" si="162"/>
        <v>-409.86099999999999</v>
      </c>
      <c r="V992" s="41">
        <f t="shared" si="163"/>
        <v>-87.399999999999991</v>
      </c>
      <c r="W992" s="38">
        <f t="shared" si="164"/>
        <v>0</v>
      </c>
    </row>
    <row r="993" spans="1:23" ht="12.75" customHeight="1" x14ac:dyDescent="0.2">
      <c r="A993" s="39">
        <v>98501</v>
      </c>
      <c r="B993" s="40">
        <v>98601</v>
      </c>
      <c r="C993" s="40">
        <f t="shared" si="158"/>
        <v>3756.0889999999999</v>
      </c>
      <c r="D993" s="144">
        <f t="shared" si="159"/>
        <v>98551</v>
      </c>
      <c r="E993" s="144">
        <f t="shared" si="155"/>
        <v>3843.489</v>
      </c>
      <c r="F993" s="149">
        <f t="shared" si="156"/>
        <v>3756.0889999999999</v>
      </c>
      <c r="G993" s="150">
        <f t="shared" si="160"/>
        <v>0</v>
      </c>
      <c r="I993" s="145"/>
      <c r="J993" s="145"/>
      <c r="K993" s="126"/>
      <c r="L993" s="130"/>
      <c r="S993" s="135">
        <f t="shared" si="161"/>
        <v>3.9E-2</v>
      </c>
      <c r="T993" s="135">
        <f t="shared" si="157"/>
        <v>3.9E-2</v>
      </c>
      <c r="U993" s="134">
        <f t="shared" si="162"/>
        <v>-409.86099999999999</v>
      </c>
      <c r="V993" s="41">
        <f t="shared" si="163"/>
        <v>-87.399999999999991</v>
      </c>
      <c r="W993" s="38">
        <f t="shared" si="164"/>
        <v>0</v>
      </c>
    </row>
    <row r="994" spans="1:23" ht="12.75" customHeight="1" x14ac:dyDescent="0.2">
      <c r="A994" s="39">
        <v>98601</v>
      </c>
      <c r="B994" s="40">
        <v>98701</v>
      </c>
      <c r="C994" s="40">
        <f t="shared" si="158"/>
        <v>3759.989</v>
      </c>
      <c r="D994" s="144">
        <f t="shared" si="159"/>
        <v>98651</v>
      </c>
      <c r="E994" s="144">
        <f t="shared" si="155"/>
        <v>3847.3890000000001</v>
      </c>
      <c r="F994" s="149">
        <f t="shared" si="156"/>
        <v>3759.989</v>
      </c>
      <c r="G994" s="150">
        <f t="shared" si="160"/>
        <v>0</v>
      </c>
      <c r="I994" s="145"/>
      <c r="J994" s="145"/>
      <c r="K994" s="126"/>
      <c r="L994" s="130"/>
      <c r="S994" s="135">
        <f t="shared" si="161"/>
        <v>3.9E-2</v>
      </c>
      <c r="T994" s="135">
        <f t="shared" si="157"/>
        <v>3.9E-2</v>
      </c>
      <c r="U994" s="134">
        <f t="shared" si="162"/>
        <v>-409.86099999999999</v>
      </c>
      <c r="V994" s="41">
        <f t="shared" si="163"/>
        <v>-87.399999999999991</v>
      </c>
      <c r="W994" s="38">
        <f t="shared" si="164"/>
        <v>0</v>
      </c>
    </row>
    <row r="995" spans="1:23" ht="12.75" customHeight="1" x14ac:dyDescent="0.2">
      <c r="A995" s="39">
        <v>98701</v>
      </c>
      <c r="B995" s="40">
        <v>98801</v>
      </c>
      <c r="C995" s="40">
        <f t="shared" si="158"/>
        <v>3763.8890000000001</v>
      </c>
      <c r="D995" s="144">
        <f t="shared" si="159"/>
        <v>98751</v>
      </c>
      <c r="E995" s="144">
        <f t="shared" si="155"/>
        <v>3851.2890000000002</v>
      </c>
      <c r="F995" s="149">
        <f t="shared" si="156"/>
        <v>3763.8890000000001</v>
      </c>
      <c r="G995" s="150">
        <f t="shared" si="160"/>
        <v>0</v>
      </c>
      <c r="I995" s="145"/>
      <c r="J995" s="145"/>
      <c r="K995" s="126"/>
      <c r="L995" s="130"/>
      <c r="S995" s="135">
        <f t="shared" si="161"/>
        <v>3.9E-2</v>
      </c>
      <c r="T995" s="135">
        <f t="shared" ref="T995:T1008" si="165">IF(A995&gt;$J$8,$K$16,"")</f>
        <v>3.9E-2</v>
      </c>
      <c r="U995" s="134">
        <f t="shared" si="162"/>
        <v>-409.86099999999999</v>
      </c>
      <c r="V995" s="41">
        <f t="shared" si="163"/>
        <v>-87.399999999999991</v>
      </c>
      <c r="W995" s="38">
        <f t="shared" si="164"/>
        <v>0</v>
      </c>
    </row>
    <row r="996" spans="1:23" ht="12.75" customHeight="1" x14ac:dyDescent="0.2">
      <c r="A996" s="39">
        <v>98801</v>
      </c>
      <c r="B996" s="40">
        <v>98901</v>
      </c>
      <c r="C996" s="40">
        <f t="shared" si="158"/>
        <v>3767.7889999999998</v>
      </c>
      <c r="D996" s="144">
        <f t="shared" si="159"/>
        <v>98851</v>
      </c>
      <c r="E996" s="144">
        <f t="shared" ref="E996:E1008" si="166">D996*T996</f>
        <v>3855.1889999999999</v>
      </c>
      <c r="F996" s="149">
        <f t="shared" ref="F996:F1008" si="167">E996+V996-W996</f>
        <v>3767.7889999999998</v>
      </c>
      <c r="G996" s="150">
        <f t="shared" si="160"/>
        <v>0</v>
      </c>
      <c r="I996" s="145"/>
      <c r="J996" s="145"/>
      <c r="K996" s="126"/>
      <c r="L996" s="130"/>
      <c r="S996" s="135">
        <f t="shared" si="161"/>
        <v>3.9E-2</v>
      </c>
      <c r="T996" s="135">
        <f t="shared" si="165"/>
        <v>3.9E-2</v>
      </c>
      <c r="U996" s="134">
        <f t="shared" si="162"/>
        <v>-409.86099999999999</v>
      </c>
      <c r="V996" s="41">
        <f t="shared" si="163"/>
        <v>-87.399999999999991</v>
      </c>
      <c r="W996" s="38">
        <f t="shared" si="164"/>
        <v>0</v>
      </c>
    </row>
    <row r="997" spans="1:23" ht="12.75" customHeight="1" x14ac:dyDescent="0.2">
      <c r="A997" s="39">
        <v>98901</v>
      </c>
      <c r="B997" s="40">
        <v>99001</v>
      </c>
      <c r="C997" s="40">
        <f t="shared" si="158"/>
        <v>3771.6889999999999</v>
      </c>
      <c r="D997" s="144">
        <f t="shared" si="159"/>
        <v>98951</v>
      </c>
      <c r="E997" s="144">
        <f t="shared" si="166"/>
        <v>3859.0889999999999</v>
      </c>
      <c r="F997" s="149">
        <f t="shared" si="167"/>
        <v>3771.6889999999999</v>
      </c>
      <c r="G997" s="150">
        <f t="shared" si="160"/>
        <v>0</v>
      </c>
      <c r="I997" s="145"/>
      <c r="J997" s="145"/>
      <c r="K997" s="126"/>
      <c r="L997" s="130"/>
      <c r="S997" s="135">
        <f t="shared" si="161"/>
        <v>3.9E-2</v>
      </c>
      <c r="T997" s="135">
        <f t="shared" si="165"/>
        <v>3.9E-2</v>
      </c>
      <c r="U997" s="134">
        <f t="shared" si="162"/>
        <v>-409.86099999999999</v>
      </c>
      <c r="V997" s="41">
        <f t="shared" si="163"/>
        <v>-87.399999999999991</v>
      </c>
      <c r="W997" s="38">
        <f t="shared" si="164"/>
        <v>0</v>
      </c>
    </row>
    <row r="998" spans="1:23" ht="12.75" customHeight="1" x14ac:dyDescent="0.2">
      <c r="A998" s="39">
        <v>99001</v>
      </c>
      <c r="B998" s="40">
        <v>99101</v>
      </c>
      <c r="C998" s="40">
        <f t="shared" si="158"/>
        <v>3775.5889999999999</v>
      </c>
      <c r="D998" s="144">
        <f t="shared" si="159"/>
        <v>99051</v>
      </c>
      <c r="E998" s="144">
        <f t="shared" si="166"/>
        <v>3862.989</v>
      </c>
      <c r="F998" s="149">
        <f t="shared" si="167"/>
        <v>3775.5889999999999</v>
      </c>
      <c r="G998" s="150">
        <f t="shared" si="160"/>
        <v>0</v>
      </c>
      <c r="I998" s="145"/>
      <c r="J998" s="145"/>
      <c r="K998" s="126"/>
      <c r="L998" s="130"/>
      <c r="S998" s="135">
        <f t="shared" si="161"/>
        <v>3.9E-2</v>
      </c>
      <c r="T998" s="135">
        <f t="shared" si="165"/>
        <v>3.9E-2</v>
      </c>
      <c r="U998" s="134">
        <f t="shared" si="162"/>
        <v>-409.86099999999999</v>
      </c>
      <c r="V998" s="41">
        <f t="shared" si="163"/>
        <v>-87.399999999999991</v>
      </c>
      <c r="W998" s="38">
        <f t="shared" si="164"/>
        <v>0</v>
      </c>
    </row>
    <row r="999" spans="1:23" ht="12.75" customHeight="1" x14ac:dyDescent="0.2">
      <c r="A999" s="39">
        <v>99101</v>
      </c>
      <c r="B999" s="40">
        <v>99201</v>
      </c>
      <c r="C999" s="40">
        <f t="shared" si="158"/>
        <v>3779.489</v>
      </c>
      <c r="D999" s="144">
        <f t="shared" si="159"/>
        <v>99151</v>
      </c>
      <c r="E999" s="144">
        <f t="shared" si="166"/>
        <v>3866.8890000000001</v>
      </c>
      <c r="F999" s="149">
        <f t="shared" si="167"/>
        <v>3779.489</v>
      </c>
      <c r="G999" s="150">
        <f t="shared" si="160"/>
        <v>0</v>
      </c>
      <c r="I999" s="145"/>
      <c r="J999" s="145"/>
      <c r="K999" s="126"/>
      <c r="L999" s="130"/>
      <c r="S999" s="135">
        <f t="shared" si="161"/>
        <v>3.9E-2</v>
      </c>
      <c r="T999" s="135">
        <f t="shared" si="165"/>
        <v>3.9E-2</v>
      </c>
      <c r="U999" s="134">
        <f t="shared" si="162"/>
        <v>-409.86099999999999</v>
      </c>
      <c r="V999" s="41">
        <f t="shared" si="163"/>
        <v>-87.399999999999991</v>
      </c>
      <c r="W999" s="38">
        <f t="shared" si="164"/>
        <v>0</v>
      </c>
    </row>
    <row r="1000" spans="1:23" ht="12.75" customHeight="1" x14ac:dyDescent="0.2">
      <c r="A1000" s="39">
        <v>99201</v>
      </c>
      <c r="B1000" s="40">
        <v>99301</v>
      </c>
      <c r="C1000" s="40">
        <f t="shared" si="158"/>
        <v>3783.3890000000001</v>
      </c>
      <c r="D1000" s="144">
        <f t="shared" si="159"/>
        <v>99251</v>
      </c>
      <c r="E1000" s="144">
        <f t="shared" si="166"/>
        <v>3870.7890000000002</v>
      </c>
      <c r="F1000" s="149">
        <f t="shared" si="167"/>
        <v>3783.3890000000001</v>
      </c>
      <c r="G1000" s="150">
        <f t="shared" si="160"/>
        <v>0</v>
      </c>
      <c r="I1000" s="145"/>
      <c r="J1000" s="145"/>
      <c r="K1000" s="126"/>
      <c r="L1000" s="130"/>
      <c r="S1000" s="135">
        <f t="shared" si="161"/>
        <v>3.9E-2</v>
      </c>
      <c r="T1000" s="135">
        <f t="shared" si="165"/>
        <v>3.9E-2</v>
      </c>
      <c r="U1000" s="134">
        <f t="shared" si="162"/>
        <v>-409.86099999999999</v>
      </c>
      <c r="V1000" s="41">
        <f t="shared" si="163"/>
        <v>-87.399999999999991</v>
      </c>
      <c r="W1000" s="38">
        <f t="shared" si="164"/>
        <v>0</v>
      </c>
    </row>
    <row r="1001" spans="1:23" ht="15" customHeight="1" x14ac:dyDescent="0.2">
      <c r="A1001" s="39">
        <v>99301</v>
      </c>
      <c r="B1001" s="40">
        <v>99401</v>
      </c>
      <c r="C1001" s="40">
        <f t="shared" si="158"/>
        <v>3787.2889999999998</v>
      </c>
      <c r="D1001" s="144">
        <f t="shared" si="159"/>
        <v>99351</v>
      </c>
      <c r="E1001" s="144">
        <f t="shared" si="166"/>
        <v>3874.6889999999999</v>
      </c>
      <c r="F1001" s="149">
        <f t="shared" si="167"/>
        <v>3787.2889999999998</v>
      </c>
      <c r="G1001" s="150">
        <f t="shared" si="160"/>
        <v>0</v>
      </c>
      <c r="I1001" s="145"/>
      <c r="J1001" s="145"/>
      <c r="K1001" s="126"/>
      <c r="L1001" s="130"/>
      <c r="S1001" s="135">
        <f t="shared" si="161"/>
        <v>3.9E-2</v>
      </c>
      <c r="T1001" s="135">
        <f t="shared" si="165"/>
        <v>3.9E-2</v>
      </c>
      <c r="U1001" s="134">
        <f t="shared" si="162"/>
        <v>-409.86099999999999</v>
      </c>
      <c r="V1001" s="41">
        <f t="shared" si="163"/>
        <v>-87.399999999999991</v>
      </c>
      <c r="W1001" s="38">
        <f t="shared" si="164"/>
        <v>0</v>
      </c>
    </row>
    <row r="1002" spans="1:23" ht="15" customHeight="1" x14ac:dyDescent="0.2">
      <c r="A1002" s="39">
        <v>99401</v>
      </c>
      <c r="B1002" s="40">
        <v>99501</v>
      </c>
      <c r="C1002" s="40">
        <f t="shared" si="158"/>
        <v>3791.1889999999999</v>
      </c>
      <c r="D1002" s="144">
        <f t="shared" si="159"/>
        <v>99451</v>
      </c>
      <c r="E1002" s="144">
        <f t="shared" si="166"/>
        <v>3878.5889999999999</v>
      </c>
      <c r="F1002" s="149">
        <f t="shared" si="167"/>
        <v>3791.1889999999999</v>
      </c>
      <c r="G1002" s="150">
        <f t="shared" si="160"/>
        <v>0</v>
      </c>
      <c r="I1002" s="145"/>
      <c r="J1002" s="145"/>
      <c r="K1002" s="126"/>
      <c r="L1002" s="130"/>
      <c r="S1002" s="135">
        <f t="shared" si="161"/>
        <v>3.9E-2</v>
      </c>
      <c r="T1002" s="135">
        <f t="shared" si="165"/>
        <v>3.9E-2</v>
      </c>
      <c r="U1002" s="134">
        <f t="shared" si="162"/>
        <v>-409.86099999999999</v>
      </c>
      <c r="V1002" s="41">
        <f t="shared" si="163"/>
        <v>-87.399999999999991</v>
      </c>
      <c r="W1002" s="38">
        <f t="shared" si="164"/>
        <v>0</v>
      </c>
    </row>
    <row r="1003" spans="1:23" ht="15" customHeight="1" x14ac:dyDescent="0.2">
      <c r="A1003" s="39">
        <v>99501</v>
      </c>
      <c r="B1003" s="40">
        <v>99601</v>
      </c>
      <c r="C1003" s="40">
        <f t="shared" si="158"/>
        <v>3795.0889999999999</v>
      </c>
      <c r="D1003" s="144">
        <f t="shared" si="159"/>
        <v>99551</v>
      </c>
      <c r="E1003" s="144">
        <f t="shared" si="166"/>
        <v>3882.489</v>
      </c>
      <c r="F1003" s="149">
        <f t="shared" si="167"/>
        <v>3795.0889999999999</v>
      </c>
      <c r="G1003" s="150">
        <f t="shared" si="160"/>
        <v>0</v>
      </c>
      <c r="I1003" s="145"/>
      <c r="J1003" s="145"/>
      <c r="K1003" s="126"/>
      <c r="L1003" s="130"/>
      <c r="S1003" s="135">
        <f t="shared" si="161"/>
        <v>3.9E-2</v>
      </c>
      <c r="T1003" s="135">
        <f t="shared" si="165"/>
        <v>3.9E-2</v>
      </c>
      <c r="U1003" s="134">
        <f t="shared" si="162"/>
        <v>-409.86099999999999</v>
      </c>
      <c r="V1003" s="41">
        <f t="shared" si="163"/>
        <v>-87.399999999999991</v>
      </c>
      <c r="W1003" s="38">
        <f t="shared" si="164"/>
        <v>0</v>
      </c>
    </row>
    <row r="1004" spans="1:23" ht="15" customHeight="1" x14ac:dyDescent="0.2">
      <c r="A1004" s="39">
        <v>99601</v>
      </c>
      <c r="B1004" s="40">
        <v>99701</v>
      </c>
      <c r="C1004" s="40">
        <f t="shared" si="158"/>
        <v>3798.989</v>
      </c>
      <c r="D1004" s="144">
        <f t="shared" si="159"/>
        <v>99651</v>
      </c>
      <c r="E1004" s="144">
        <f t="shared" si="166"/>
        <v>3886.3890000000001</v>
      </c>
      <c r="F1004" s="149">
        <f t="shared" si="167"/>
        <v>3798.989</v>
      </c>
      <c r="G1004" s="150">
        <f t="shared" si="160"/>
        <v>0</v>
      </c>
      <c r="I1004" s="145"/>
      <c r="J1004" s="145"/>
      <c r="K1004" s="126"/>
      <c r="L1004" s="130"/>
      <c r="S1004" s="135">
        <f t="shared" si="161"/>
        <v>3.9E-2</v>
      </c>
      <c r="T1004" s="135">
        <f t="shared" si="165"/>
        <v>3.9E-2</v>
      </c>
      <c r="U1004" s="134">
        <f t="shared" si="162"/>
        <v>-409.86099999999999</v>
      </c>
      <c r="V1004" s="41">
        <f t="shared" si="163"/>
        <v>-87.399999999999991</v>
      </c>
      <c r="W1004" s="38">
        <f t="shared" si="164"/>
        <v>0</v>
      </c>
    </row>
    <row r="1005" spans="1:23" ht="15" customHeight="1" x14ac:dyDescent="0.2">
      <c r="A1005" s="39">
        <v>99701</v>
      </c>
      <c r="B1005" s="40">
        <v>99801</v>
      </c>
      <c r="C1005" s="40">
        <f t="shared" si="158"/>
        <v>3802.8890000000001</v>
      </c>
      <c r="D1005" s="144">
        <f t="shared" si="159"/>
        <v>99751</v>
      </c>
      <c r="E1005" s="144">
        <f t="shared" si="166"/>
        <v>3890.2890000000002</v>
      </c>
      <c r="F1005" s="149">
        <f t="shared" si="167"/>
        <v>3802.8890000000001</v>
      </c>
      <c r="G1005" s="150">
        <f t="shared" si="160"/>
        <v>0</v>
      </c>
      <c r="I1005" s="145"/>
      <c r="J1005" s="145"/>
      <c r="K1005" s="126"/>
      <c r="L1005" s="130"/>
      <c r="S1005" s="135">
        <f t="shared" si="161"/>
        <v>3.9E-2</v>
      </c>
      <c r="T1005" s="135">
        <f t="shared" si="165"/>
        <v>3.9E-2</v>
      </c>
      <c r="U1005" s="134">
        <f t="shared" si="162"/>
        <v>-409.86099999999999</v>
      </c>
      <c r="V1005" s="41">
        <f t="shared" si="163"/>
        <v>-87.399999999999991</v>
      </c>
      <c r="W1005" s="38">
        <f t="shared" si="164"/>
        <v>0</v>
      </c>
    </row>
    <row r="1006" spans="1:23" ht="15" customHeight="1" x14ac:dyDescent="0.2">
      <c r="A1006" s="39">
        <v>99801</v>
      </c>
      <c r="B1006" s="40">
        <v>99901</v>
      </c>
      <c r="C1006" s="40">
        <f t="shared" si="158"/>
        <v>3806.7889999999998</v>
      </c>
      <c r="D1006" s="144">
        <f t="shared" si="159"/>
        <v>99851</v>
      </c>
      <c r="E1006" s="144">
        <f t="shared" si="166"/>
        <v>3894.1889999999999</v>
      </c>
      <c r="F1006" s="149">
        <f t="shared" si="167"/>
        <v>3806.7889999999998</v>
      </c>
      <c r="G1006" s="150">
        <f t="shared" si="160"/>
        <v>0</v>
      </c>
      <c r="I1006" s="145"/>
      <c r="J1006" s="145"/>
      <c r="K1006" s="126"/>
      <c r="L1006" s="130"/>
      <c r="S1006" s="135">
        <f t="shared" si="161"/>
        <v>3.9E-2</v>
      </c>
      <c r="T1006" s="135">
        <f t="shared" si="165"/>
        <v>3.9E-2</v>
      </c>
      <c r="U1006" s="134">
        <f t="shared" si="162"/>
        <v>-409.86099999999999</v>
      </c>
      <c r="V1006" s="41">
        <f t="shared" si="163"/>
        <v>-87.399999999999991</v>
      </c>
      <c r="W1006" s="38">
        <f t="shared" si="164"/>
        <v>0</v>
      </c>
    </row>
    <row r="1007" spans="1:23" ht="15" customHeight="1" x14ac:dyDescent="0.2">
      <c r="A1007" s="39">
        <v>99901</v>
      </c>
      <c r="B1007" s="40">
        <v>100001</v>
      </c>
      <c r="C1007" s="40">
        <f t="shared" si="158"/>
        <v>3810.6889999999999</v>
      </c>
      <c r="D1007" s="144">
        <f t="shared" si="159"/>
        <v>99951</v>
      </c>
      <c r="E1007" s="144">
        <f t="shared" si="166"/>
        <v>3898.0889999999999</v>
      </c>
      <c r="F1007" s="149">
        <f t="shared" si="167"/>
        <v>3810.6889999999999</v>
      </c>
      <c r="G1007" s="150">
        <f t="shared" si="160"/>
        <v>0</v>
      </c>
      <c r="I1007" s="145"/>
      <c r="J1007" s="145"/>
      <c r="K1007" s="126"/>
      <c r="L1007" s="130"/>
      <c r="S1007" s="135">
        <f t="shared" si="161"/>
        <v>3.9E-2</v>
      </c>
      <c r="T1007" s="135">
        <f t="shared" si="165"/>
        <v>3.9E-2</v>
      </c>
      <c r="U1007" s="134">
        <f t="shared" si="162"/>
        <v>-409.86099999999999</v>
      </c>
      <c r="V1007" s="41">
        <f t="shared" si="163"/>
        <v>-87.399999999999991</v>
      </c>
      <c r="W1007" s="38">
        <f t="shared" si="164"/>
        <v>0</v>
      </c>
    </row>
    <row r="1008" spans="1:23" ht="15" customHeight="1" x14ac:dyDescent="0.2">
      <c r="A1008" s="39">
        <v>100001</v>
      </c>
      <c r="B1008" s="40">
        <v>100101</v>
      </c>
      <c r="C1008" s="40">
        <f t="shared" si="158"/>
        <v>3814.5889999999999</v>
      </c>
      <c r="D1008" s="144">
        <f t="shared" si="159"/>
        <v>100051</v>
      </c>
      <c r="E1008" s="144">
        <f t="shared" si="166"/>
        <v>3901.989</v>
      </c>
      <c r="F1008" s="149">
        <f t="shared" si="167"/>
        <v>3814.5889999999999</v>
      </c>
      <c r="G1008" s="150">
        <f t="shared" si="160"/>
        <v>0</v>
      </c>
      <c r="S1008" s="135">
        <f t="shared" si="161"/>
        <v>3.9E-2</v>
      </c>
      <c r="T1008" s="135">
        <f t="shared" si="165"/>
        <v>3.9E-2</v>
      </c>
      <c r="U1008" s="134">
        <f t="shared" si="162"/>
        <v>-409.86099999999999</v>
      </c>
      <c r="V1008" s="41">
        <f t="shared" si="163"/>
        <v>-87.399999999999991</v>
      </c>
      <c r="W1008" s="38">
        <f t="shared" si="164"/>
        <v>0</v>
      </c>
    </row>
  </sheetData>
  <mergeCells count="2">
    <mergeCell ref="X7:Z7"/>
    <mergeCell ref="D6:G6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zoomScaleNormal="100" workbookViewId="0">
      <selection activeCell="L4" sqref="L4"/>
    </sheetView>
  </sheetViews>
  <sheetFormatPr defaultColWidth="12.5703125" defaultRowHeight="15" customHeight="1" x14ac:dyDescent="0.2"/>
  <cols>
    <col min="1" max="9" width="9.28515625" customWidth="1"/>
    <col min="10" max="10" width="9.140625" customWidth="1"/>
    <col min="11" max="13" width="9.140625" style="144" customWidth="1"/>
    <col min="14" max="14" width="9.5703125" customWidth="1"/>
    <col min="15" max="15" width="7.7109375" customWidth="1"/>
    <col min="16" max="16" width="7" customWidth="1"/>
    <col min="17" max="22" width="7.7109375" customWidth="1"/>
    <col min="23" max="29" width="8.5703125" customWidth="1"/>
  </cols>
  <sheetData>
    <row r="1" spans="1:24" ht="9.75" customHeight="1" x14ac:dyDescent="0.2">
      <c r="A1" s="1" t="s">
        <v>0</v>
      </c>
      <c r="B1" s="2"/>
      <c r="C1" s="3"/>
      <c r="D1" s="45" t="s">
        <v>0</v>
      </c>
      <c r="E1" s="2"/>
      <c r="F1" s="46"/>
      <c r="G1" s="45" t="s">
        <v>0</v>
      </c>
      <c r="H1" s="2"/>
      <c r="I1" s="46"/>
    </row>
    <row r="2" spans="1:24" ht="9.75" customHeight="1" x14ac:dyDescent="0.2">
      <c r="A2" s="7" t="s">
        <v>1</v>
      </c>
      <c r="B2" s="8"/>
      <c r="C2" s="9"/>
      <c r="D2" s="47" t="s">
        <v>1</v>
      </c>
      <c r="E2" s="8"/>
      <c r="F2" s="48"/>
      <c r="G2" s="47" t="s">
        <v>1</v>
      </c>
      <c r="H2" s="8"/>
      <c r="I2" s="48"/>
    </row>
    <row r="3" spans="1:24" ht="9.75" customHeight="1" x14ac:dyDescent="0.2">
      <c r="A3" s="13"/>
      <c r="B3" s="14"/>
      <c r="C3" s="15"/>
      <c r="D3" s="13"/>
      <c r="E3" s="14"/>
      <c r="F3" s="48"/>
      <c r="G3" s="13"/>
      <c r="H3" s="14"/>
      <c r="I3" s="48"/>
    </row>
    <row r="4" spans="1:24" ht="9.75" customHeight="1" x14ac:dyDescent="0.2">
      <c r="A4" s="21" t="s">
        <v>6</v>
      </c>
      <c r="B4" s="22" t="s">
        <v>7</v>
      </c>
      <c r="C4" s="23" t="s">
        <v>8</v>
      </c>
      <c r="D4" s="21" t="s">
        <v>6</v>
      </c>
      <c r="E4" s="22" t="s">
        <v>7</v>
      </c>
      <c r="F4" s="49" t="s">
        <v>8</v>
      </c>
      <c r="G4" s="21" t="s">
        <v>6</v>
      </c>
      <c r="H4" s="22" t="s">
        <v>7</v>
      </c>
      <c r="I4" s="49" t="s">
        <v>8</v>
      </c>
    </row>
    <row r="5" spans="1:24" ht="9.75" customHeight="1" x14ac:dyDescent="0.2">
      <c r="A5" s="21" t="s">
        <v>9</v>
      </c>
      <c r="B5" s="22" t="s">
        <v>10</v>
      </c>
      <c r="C5" s="23" t="s">
        <v>11</v>
      </c>
      <c r="D5" s="21" t="s">
        <v>9</v>
      </c>
      <c r="E5" s="22" t="s">
        <v>10</v>
      </c>
      <c r="F5" s="49" t="s">
        <v>11</v>
      </c>
      <c r="G5" s="21" t="s">
        <v>9</v>
      </c>
      <c r="H5" s="22" t="s">
        <v>10</v>
      </c>
      <c r="I5" s="49" t="s">
        <v>11</v>
      </c>
      <c r="N5" s="4"/>
      <c r="O5" s="5"/>
      <c r="P5" s="5"/>
      <c r="Q5" s="5"/>
      <c r="R5" s="5"/>
      <c r="S5" s="5"/>
      <c r="T5" s="5"/>
      <c r="U5" s="5"/>
      <c r="V5" s="6"/>
    </row>
    <row r="6" spans="1:24" ht="9.75" customHeight="1" x14ac:dyDescent="0.2">
      <c r="A6" s="33"/>
      <c r="B6" s="34"/>
      <c r="C6" s="15"/>
      <c r="D6" s="33"/>
      <c r="E6" s="34"/>
      <c r="F6" s="50"/>
      <c r="G6" s="33"/>
      <c r="H6" s="34"/>
      <c r="I6" s="48"/>
      <c r="N6" s="10" t="s">
        <v>39</v>
      </c>
      <c r="O6" s="11"/>
      <c r="P6" s="11"/>
      <c r="Q6" s="11"/>
      <c r="R6" s="11"/>
      <c r="S6" s="11"/>
      <c r="T6" s="11"/>
      <c r="U6" s="11"/>
      <c r="V6" s="12"/>
    </row>
    <row r="7" spans="1:24" ht="9.75" customHeight="1" x14ac:dyDescent="0.2">
      <c r="A7" s="36"/>
      <c r="B7" s="37"/>
      <c r="C7" s="37"/>
      <c r="D7" s="36"/>
      <c r="E7" s="37"/>
      <c r="F7" s="51"/>
      <c r="G7" s="37"/>
      <c r="H7" s="37"/>
      <c r="I7" s="51"/>
      <c r="N7" s="16" t="s">
        <v>2</v>
      </c>
      <c r="O7" s="17" t="s">
        <v>3</v>
      </c>
      <c r="P7" s="17" t="s">
        <v>4</v>
      </c>
      <c r="Q7" s="18" t="s">
        <v>5</v>
      </c>
      <c r="R7" s="19"/>
      <c r="S7" s="19"/>
      <c r="T7" s="19"/>
      <c r="U7" s="19"/>
      <c r="V7" s="20"/>
    </row>
    <row r="8" spans="1:24" ht="9.75" customHeight="1" x14ac:dyDescent="0.2">
      <c r="A8" s="39">
        <v>0</v>
      </c>
      <c r="B8" s="40">
        <v>100</v>
      </c>
      <c r="C8" s="40">
        <f>'Overall Tables'!C8</f>
        <v>0</v>
      </c>
      <c r="D8" s="39">
        <v>5000</v>
      </c>
      <c r="E8" s="40">
        <v>5100</v>
      </c>
      <c r="F8" s="40">
        <f>'Overall Tables'!C58</f>
        <v>0</v>
      </c>
      <c r="G8" s="52">
        <v>10000</v>
      </c>
      <c r="H8" s="40">
        <v>10100</v>
      </c>
      <c r="I8" s="40">
        <f>'Overall Tables'!C108</f>
        <v>91.02</v>
      </c>
      <c r="L8" s="127"/>
      <c r="N8" s="132">
        <v>0</v>
      </c>
      <c r="O8" s="133">
        <v>5499</v>
      </c>
      <c r="P8" s="24">
        <v>0</v>
      </c>
      <c r="Q8" s="25"/>
      <c r="R8" s="26"/>
      <c r="S8" s="26"/>
      <c r="T8" s="26"/>
      <c r="U8" s="27"/>
      <c r="V8" s="28"/>
      <c r="X8" s="126"/>
    </row>
    <row r="9" spans="1:24" ht="9.75" customHeight="1" x14ac:dyDescent="0.2">
      <c r="A9" s="39">
        <v>100</v>
      </c>
      <c r="B9" s="40">
        <v>200</v>
      </c>
      <c r="C9" s="40">
        <f>'Overall Tables'!C9</f>
        <v>0</v>
      </c>
      <c r="D9" s="39">
        <v>5100</v>
      </c>
      <c r="E9" s="40">
        <v>5200</v>
      </c>
      <c r="F9" s="40">
        <f>'Overall Tables'!C59</f>
        <v>0</v>
      </c>
      <c r="G9" s="39">
        <v>10100</v>
      </c>
      <c r="H9" s="40">
        <v>10200</v>
      </c>
      <c r="I9" s="40">
        <f>'Overall Tables'!C109</f>
        <v>93.02</v>
      </c>
      <c r="J9" s="144"/>
      <c r="L9" s="127"/>
      <c r="N9" s="132">
        <v>5500</v>
      </c>
      <c r="O9" s="133">
        <v>10899</v>
      </c>
      <c r="P9" s="29">
        <v>0.02</v>
      </c>
      <c r="Q9" s="30">
        <f>-(O8*(P9-P8))</f>
        <v>-109.98</v>
      </c>
      <c r="R9" s="26"/>
      <c r="S9" s="26"/>
      <c r="T9" s="26"/>
      <c r="U9" s="31"/>
      <c r="V9" s="32">
        <f t="shared" ref="V9:V12" si="0">SUM(Q9:U9)</f>
        <v>-109.98</v>
      </c>
    </row>
    <row r="10" spans="1:24" ht="9.75" customHeight="1" x14ac:dyDescent="0.2">
      <c r="A10" s="39">
        <v>200</v>
      </c>
      <c r="B10" s="40">
        <v>300</v>
      </c>
      <c r="C10" s="40">
        <f>'Overall Tables'!C10</f>
        <v>0</v>
      </c>
      <c r="D10" s="39">
        <v>5200</v>
      </c>
      <c r="E10" s="40">
        <v>5300</v>
      </c>
      <c r="F10" s="40">
        <f>'Overall Tables'!C60</f>
        <v>0</v>
      </c>
      <c r="G10" s="39">
        <v>10200</v>
      </c>
      <c r="H10" s="40">
        <v>10300</v>
      </c>
      <c r="I10" s="40">
        <f>'Overall Tables'!C110</f>
        <v>95.02</v>
      </c>
      <c r="J10" s="144"/>
      <c r="L10" s="127"/>
      <c r="N10" s="132">
        <v>10900</v>
      </c>
      <c r="O10" s="133">
        <v>15599</v>
      </c>
      <c r="P10" s="29">
        <v>0.03</v>
      </c>
      <c r="Q10" s="30">
        <f t="shared" ref="Q10:R12" si="1">+Q9</f>
        <v>-109.98</v>
      </c>
      <c r="R10" s="35">
        <f>-(O9*(P10-P9))</f>
        <v>-108.98999999999998</v>
      </c>
      <c r="S10" s="15"/>
      <c r="T10" s="26"/>
      <c r="U10" s="31"/>
      <c r="V10" s="32">
        <f t="shared" si="0"/>
        <v>-218.96999999999997</v>
      </c>
    </row>
    <row r="11" spans="1:24" ht="9.75" customHeight="1" x14ac:dyDescent="0.2">
      <c r="A11" s="39">
        <v>300</v>
      </c>
      <c r="B11" s="40">
        <v>400</v>
      </c>
      <c r="C11" s="40">
        <f>'Overall Tables'!C11</f>
        <v>0</v>
      </c>
      <c r="D11" s="39">
        <v>5300</v>
      </c>
      <c r="E11" s="40">
        <v>5400</v>
      </c>
      <c r="F11" s="40">
        <f>'Overall Tables'!C61</f>
        <v>0</v>
      </c>
      <c r="G11" s="39">
        <v>10300</v>
      </c>
      <c r="H11" s="40">
        <v>10400</v>
      </c>
      <c r="I11" s="40">
        <f>'Overall Tables'!C111</f>
        <v>97.02</v>
      </c>
      <c r="J11" s="144"/>
      <c r="L11" s="127"/>
      <c r="N11" s="132">
        <v>15600</v>
      </c>
      <c r="O11" s="133">
        <v>25699</v>
      </c>
      <c r="P11" s="29">
        <v>3.4000000000000002E-2</v>
      </c>
      <c r="Q11" s="30">
        <f t="shared" si="1"/>
        <v>-109.98</v>
      </c>
      <c r="R11" s="35">
        <f t="shared" si="1"/>
        <v>-108.98999999999998</v>
      </c>
      <c r="S11" s="35">
        <f>-(O10*(P11-P10))</f>
        <v>-62.396000000000058</v>
      </c>
      <c r="T11" s="26"/>
      <c r="U11" s="31"/>
      <c r="V11" s="32">
        <f t="shared" si="0"/>
        <v>-281.36600000000004</v>
      </c>
    </row>
    <row r="12" spans="1:24" ht="9.75" customHeight="1" x14ac:dyDescent="0.2">
      <c r="A12" s="39">
        <v>400</v>
      </c>
      <c r="B12" s="40">
        <v>500</v>
      </c>
      <c r="C12" s="40">
        <f>'Overall Tables'!C12</f>
        <v>0</v>
      </c>
      <c r="D12" s="39">
        <v>5400</v>
      </c>
      <c r="E12" s="40">
        <v>5500</v>
      </c>
      <c r="F12" s="40">
        <f>'Overall Tables'!C62</f>
        <v>0</v>
      </c>
      <c r="G12" s="39">
        <v>10400</v>
      </c>
      <c r="H12" s="40">
        <v>10500</v>
      </c>
      <c r="I12" s="40">
        <f>'Overall Tables'!C112</f>
        <v>99.02</v>
      </c>
      <c r="J12" s="144"/>
      <c r="L12" s="127"/>
      <c r="N12" s="132">
        <v>25700</v>
      </c>
      <c r="O12" s="133">
        <v>92300</v>
      </c>
      <c r="P12" s="29">
        <v>3.9E-2</v>
      </c>
      <c r="Q12" s="30">
        <f t="shared" si="1"/>
        <v>-109.98</v>
      </c>
      <c r="R12" s="35">
        <f t="shared" si="1"/>
        <v>-108.98999999999998</v>
      </c>
      <c r="S12" s="35">
        <f>+S11</f>
        <v>-62.396000000000058</v>
      </c>
      <c r="T12" s="35">
        <f>-(O11*(P12-P11))</f>
        <v>-128.49499999999995</v>
      </c>
      <c r="U12" s="31"/>
      <c r="V12" s="32">
        <f t="shared" si="0"/>
        <v>-409.86099999999999</v>
      </c>
    </row>
    <row r="13" spans="1:24" ht="9.75" customHeight="1" x14ac:dyDescent="0.2">
      <c r="A13" s="39">
        <v>500</v>
      </c>
      <c r="B13" s="40">
        <v>600</v>
      </c>
      <c r="C13" s="40">
        <f>'Overall Tables'!C13</f>
        <v>0</v>
      </c>
      <c r="D13" s="39">
        <v>5500</v>
      </c>
      <c r="E13" s="40">
        <v>5600</v>
      </c>
      <c r="F13" s="40">
        <f>'Overall Tables'!C63</f>
        <v>1.019999999999996</v>
      </c>
      <c r="G13" s="39">
        <v>10500</v>
      </c>
      <c r="H13" s="40">
        <v>10600</v>
      </c>
      <c r="I13" s="40">
        <f>'Overall Tables'!C113</f>
        <v>101.02</v>
      </c>
      <c r="J13" s="144"/>
      <c r="L13" s="127"/>
      <c r="M13" s="127"/>
      <c r="N13" s="42" t="s">
        <v>46</v>
      </c>
      <c r="O13" s="43"/>
      <c r="P13" s="43"/>
      <c r="Q13" s="43"/>
      <c r="R13" s="43"/>
      <c r="S13" s="43"/>
      <c r="T13" s="43"/>
      <c r="U13" s="43"/>
      <c r="V13" s="44"/>
    </row>
    <row r="14" spans="1:24" ht="9.75" customHeight="1" x14ac:dyDescent="0.2">
      <c r="A14" s="39">
        <v>600</v>
      </c>
      <c r="B14" s="40">
        <v>700</v>
      </c>
      <c r="C14" s="40">
        <f>'Overall Tables'!C14</f>
        <v>0</v>
      </c>
      <c r="D14" s="39">
        <v>5600</v>
      </c>
      <c r="E14" s="40">
        <v>5700</v>
      </c>
      <c r="F14" s="40">
        <f>'Overall Tables'!C64</f>
        <v>3.019999999999996</v>
      </c>
      <c r="G14" s="39">
        <v>10600</v>
      </c>
      <c r="H14" s="40">
        <v>10700</v>
      </c>
      <c r="I14" s="40">
        <f>'Overall Tables'!C114</f>
        <v>103.02</v>
      </c>
      <c r="J14" s="144"/>
      <c r="L14" s="127"/>
      <c r="N14" s="144"/>
      <c r="O14" s="144"/>
      <c r="P14" s="144"/>
      <c r="Q14" s="144"/>
      <c r="R14" s="144"/>
      <c r="S14" s="144"/>
      <c r="T14" s="144"/>
      <c r="U14" s="144"/>
      <c r="V14" s="144"/>
    </row>
    <row r="15" spans="1:24" ht="9.75" customHeight="1" x14ac:dyDescent="0.2">
      <c r="A15" s="39">
        <v>700</v>
      </c>
      <c r="B15" s="40">
        <v>800</v>
      </c>
      <c r="C15" s="40">
        <f>'Overall Tables'!C15</f>
        <v>0</v>
      </c>
      <c r="D15" s="39">
        <v>5700</v>
      </c>
      <c r="E15" s="40">
        <v>5800</v>
      </c>
      <c r="F15" s="40">
        <f>'Overall Tables'!C65</f>
        <v>5.019999999999996</v>
      </c>
      <c r="G15" s="39">
        <v>10700</v>
      </c>
      <c r="H15" s="40">
        <v>10800</v>
      </c>
      <c r="I15" s="40">
        <f>'Overall Tables'!C115</f>
        <v>105.02</v>
      </c>
      <c r="J15" s="144"/>
      <c r="L15" s="127"/>
      <c r="N15" s="144"/>
      <c r="O15" s="144"/>
      <c r="P15" s="144"/>
      <c r="Q15" s="144"/>
      <c r="R15" s="144"/>
      <c r="S15" s="144"/>
      <c r="T15" s="144"/>
      <c r="U15" s="144"/>
      <c r="V15" s="144"/>
    </row>
    <row r="16" spans="1:24" ht="9.75" customHeight="1" x14ac:dyDescent="0.2">
      <c r="A16" s="39">
        <v>800</v>
      </c>
      <c r="B16" s="40">
        <v>900</v>
      </c>
      <c r="C16" s="40">
        <f>'Overall Tables'!C16</f>
        <v>0</v>
      </c>
      <c r="D16" s="39">
        <v>5800</v>
      </c>
      <c r="E16" s="40">
        <v>5900</v>
      </c>
      <c r="F16" s="40">
        <f>'Overall Tables'!C66</f>
        <v>7.019999999999996</v>
      </c>
      <c r="G16" s="39">
        <v>10800</v>
      </c>
      <c r="H16" s="40">
        <v>10900</v>
      </c>
      <c r="I16" s="40">
        <f>'Overall Tables'!C116</f>
        <v>107.02</v>
      </c>
      <c r="J16" s="144"/>
      <c r="L16" s="127"/>
      <c r="N16" s="4"/>
      <c r="O16" s="5"/>
      <c r="P16" s="5"/>
      <c r="Q16" s="5"/>
      <c r="R16" s="5"/>
      <c r="S16" s="5"/>
      <c r="T16" s="5"/>
      <c r="U16" s="5"/>
      <c r="V16" s="6"/>
    </row>
    <row r="17" spans="1:22" ht="9.75" customHeight="1" x14ac:dyDescent="0.2">
      <c r="A17" s="39">
        <v>900</v>
      </c>
      <c r="B17" s="40">
        <v>1000</v>
      </c>
      <c r="C17" s="40">
        <f>'Overall Tables'!C17</f>
        <v>0</v>
      </c>
      <c r="D17" s="39">
        <v>5900</v>
      </c>
      <c r="E17" s="40">
        <v>6000</v>
      </c>
      <c r="F17" s="40">
        <f>'Overall Tables'!C67</f>
        <v>9.019999999999996</v>
      </c>
      <c r="G17" s="39">
        <v>10900</v>
      </c>
      <c r="H17" s="40">
        <v>11000</v>
      </c>
      <c r="I17" s="40">
        <f>'Overall Tables'!C117</f>
        <v>109.53000000000003</v>
      </c>
      <c r="J17" s="144"/>
      <c r="L17" s="127"/>
      <c r="N17" s="10" t="s">
        <v>40</v>
      </c>
      <c r="O17" s="11"/>
      <c r="P17" s="11"/>
      <c r="Q17" s="11"/>
      <c r="R17" s="11"/>
      <c r="S17" s="11"/>
      <c r="T17" s="11"/>
      <c r="U17" s="11"/>
      <c r="V17" s="12"/>
    </row>
    <row r="18" spans="1:22" ht="9.75" customHeight="1" x14ac:dyDescent="0.2">
      <c r="A18" s="53"/>
      <c r="B18" s="54"/>
      <c r="C18" s="55"/>
      <c r="D18" s="56"/>
      <c r="E18" s="57"/>
      <c r="F18" s="58"/>
      <c r="G18" s="53"/>
      <c r="H18" s="54"/>
      <c r="I18" s="58"/>
      <c r="N18" s="16" t="s">
        <v>2</v>
      </c>
      <c r="O18" s="17" t="s">
        <v>3</v>
      </c>
      <c r="P18" s="17" t="s">
        <v>4</v>
      </c>
      <c r="Q18" s="18" t="s">
        <v>5</v>
      </c>
      <c r="R18" s="19"/>
      <c r="S18" s="19"/>
      <c r="T18" s="19"/>
      <c r="U18" s="19"/>
      <c r="V18" s="20"/>
    </row>
    <row r="19" spans="1:22" ht="9.75" customHeight="1" x14ac:dyDescent="0.2">
      <c r="A19" s="39">
        <v>1000</v>
      </c>
      <c r="B19" s="40">
        <v>1100</v>
      </c>
      <c r="C19" s="40">
        <f>'Overall Tables'!C18</f>
        <v>0</v>
      </c>
      <c r="D19" s="39">
        <v>6000</v>
      </c>
      <c r="E19" s="40">
        <v>6100</v>
      </c>
      <c r="F19" s="40">
        <f>'Overall Tables'!C68</f>
        <v>11.019999999999996</v>
      </c>
      <c r="G19" s="39">
        <v>11000</v>
      </c>
      <c r="H19" s="40">
        <v>11100</v>
      </c>
      <c r="I19" s="40">
        <f>'Overall Tables'!C118</f>
        <v>112.53000000000003</v>
      </c>
      <c r="N19" s="132">
        <v>0</v>
      </c>
      <c r="O19" s="133">
        <v>4600</v>
      </c>
      <c r="P19" s="29">
        <v>0.02</v>
      </c>
      <c r="Q19" s="25"/>
      <c r="R19" s="26"/>
      <c r="S19" s="26"/>
      <c r="T19" s="26"/>
      <c r="U19" s="27"/>
      <c r="V19" s="28"/>
    </row>
    <row r="20" spans="1:22" ht="9.75" customHeight="1" x14ac:dyDescent="0.2">
      <c r="A20" s="39">
        <v>1100</v>
      </c>
      <c r="B20" s="40">
        <v>1200</v>
      </c>
      <c r="C20" s="40">
        <f>'Overall Tables'!C19</f>
        <v>0</v>
      </c>
      <c r="D20" s="39">
        <v>6100</v>
      </c>
      <c r="E20" s="40">
        <v>6200</v>
      </c>
      <c r="F20" s="40">
        <f>'Overall Tables'!C69</f>
        <v>13.019999999999996</v>
      </c>
      <c r="G20" s="39">
        <v>11100</v>
      </c>
      <c r="H20" s="40">
        <v>11200</v>
      </c>
      <c r="I20" s="40">
        <f>'Overall Tables'!C119</f>
        <v>115.53000000000003</v>
      </c>
      <c r="N20" s="132">
        <v>4601</v>
      </c>
      <c r="O20" s="133" t="s">
        <v>17</v>
      </c>
      <c r="P20" s="29">
        <v>3.9E-2</v>
      </c>
      <c r="Q20" s="30">
        <f>-(O19*(P20-P19))</f>
        <v>-87.399999999999991</v>
      </c>
      <c r="R20" s="26"/>
      <c r="S20" s="26"/>
      <c r="T20" s="26"/>
      <c r="U20" s="31"/>
      <c r="V20" s="32">
        <f t="shared" ref="V20" si="2">SUM(Q20:U20)</f>
        <v>-87.399999999999991</v>
      </c>
    </row>
    <row r="21" spans="1:22" ht="9.75" customHeight="1" x14ac:dyDescent="0.2">
      <c r="A21" s="39">
        <v>1200</v>
      </c>
      <c r="B21" s="40">
        <v>1300</v>
      </c>
      <c r="C21" s="40">
        <f>'Overall Tables'!C20</f>
        <v>0</v>
      </c>
      <c r="D21" s="39">
        <v>6200</v>
      </c>
      <c r="E21" s="40">
        <v>6300</v>
      </c>
      <c r="F21" s="40">
        <f>'Overall Tables'!C70</f>
        <v>15.019999999999996</v>
      </c>
      <c r="G21" s="39">
        <v>11200</v>
      </c>
      <c r="H21" s="40">
        <v>11300</v>
      </c>
      <c r="I21" s="40">
        <f>'Overall Tables'!C120</f>
        <v>118.53000000000003</v>
      </c>
      <c r="N21" s="132"/>
      <c r="O21" s="133"/>
      <c r="P21" s="29"/>
      <c r="Q21" s="30"/>
      <c r="R21" s="35"/>
      <c r="S21" s="15"/>
      <c r="T21" s="26"/>
      <c r="U21" s="31"/>
      <c r="V21" s="32"/>
    </row>
    <row r="22" spans="1:22" ht="9.75" customHeight="1" x14ac:dyDescent="0.2">
      <c r="A22" s="39">
        <v>1300</v>
      </c>
      <c r="B22" s="40">
        <v>1400</v>
      </c>
      <c r="C22" s="40">
        <f>'Overall Tables'!C21</f>
        <v>0</v>
      </c>
      <c r="D22" s="39">
        <v>6300</v>
      </c>
      <c r="E22" s="40">
        <v>6400</v>
      </c>
      <c r="F22" s="40">
        <f>'Overall Tables'!C71</f>
        <v>17.019999999999996</v>
      </c>
      <c r="G22" s="39">
        <v>11300</v>
      </c>
      <c r="H22" s="40">
        <v>11400</v>
      </c>
      <c r="I22" s="40">
        <f>'Overall Tables'!C121</f>
        <v>121.53000000000003</v>
      </c>
      <c r="N22" s="42" t="s">
        <v>46</v>
      </c>
      <c r="O22" s="43"/>
      <c r="P22" s="43"/>
      <c r="Q22" s="43"/>
      <c r="R22" s="43"/>
      <c r="S22" s="43"/>
      <c r="T22" s="43"/>
      <c r="U22" s="43"/>
      <c r="V22" s="44"/>
    </row>
    <row r="23" spans="1:22" ht="9.75" customHeight="1" x14ac:dyDescent="0.2">
      <c r="A23" s="39">
        <v>1400</v>
      </c>
      <c r="B23" s="40">
        <v>1500</v>
      </c>
      <c r="C23" s="40">
        <f>'Overall Tables'!C22</f>
        <v>0</v>
      </c>
      <c r="D23" s="39">
        <v>6400</v>
      </c>
      <c r="E23" s="40">
        <v>6500</v>
      </c>
      <c r="F23" s="40">
        <f>'Overall Tables'!C72</f>
        <v>19.019999999999996</v>
      </c>
      <c r="G23" s="39">
        <v>11400</v>
      </c>
      <c r="H23" s="40">
        <v>11500</v>
      </c>
      <c r="I23" s="40">
        <f>'Overall Tables'!C122</f>
        <v>124.53000000000003</v>
      </c>
    </row>
    <row r="24" spans="1:22" ht="9.75" customHeight="1" x14ac:dyDescent="0.2">
      <c r="A24" s="39">
        <v>1500</v>
      </c>
      <c r="B24" s="40">
        <v>1600</v>
      </c>
      <c r="C24" s="40">
        <f>'Overall Tables'!C23</f>
        <v>0</v>
      </c>
      <c r="D24" s="39">
        <v>6500</v>
      </c>
      <c r="E24" s="40">
        <v>6600</v>
      </c>
      <c r="F24" s="40">
        <f>'Overall Tables'!C73</f>
        <v>21.019999999999996</v>
      </c>
      <c r="G24" s="39">
        <v>11500</v>
      </c>
      <c r="H24" s="40">
        <v>11600</v>
      </c>
      <c r="I24" s="40">
        <f>'Overall Tables'!C123</f>
        <v>127.53000000000003</v>
      </c>
    </row>
    <row r="25" spans="1:22" ht="9.75" customHeight="1" x14ac:dyDescent="0.2">
      <c r="A25" s="39">
        <v>1600</v>
      </c>
      <c r="B25" s="40">
        <v>1700</v>
      </c>
      <c r="C25" s="40">
        <f>'Overall Tables'!C24</f>
        <v>0</v>
      </c>
      <c r="D25" s="39">
        <v>6600</v>
      </c>
      <c r="E25" s="40">
        <v>6700</v>
      </c>
      <c r="F25" s="40">
        <f>'Overall Tables'!C74</f>
        <v>23.019999999999996</v>
      </c>
      <c r="G25" s="39">
        <v>11600</v>
      </c>
      <c r="H25" s="40">
        <v>11700</v>
      </c>
      <c r="I25" s="40">
        <f>'Overall Tables'!C124</f>
        <v>130.53000000000003</v>
      </c>
    </row>
    <row r="26" spans="1:22" ht="9.75" customHeight="1" x14ac:dyDescent="0.2">
      <c r="A26" s="39">
        <v>1700</v>
      </c>
      <c r="B26" s="40">
        <v>1800</v>
      </c>
      <c r="C26" s="40">
        <f>'Overall Tables'!C25</f>
        <v>0</v>
      </c>
      <c r="D26" s="39">
        <v>6700</v>
      </c>
      <c r="E26" s="40">
        <v>6800</v>
      </c>
      <c r="F26" s="40">
        <f>'Overall Tables'!C75</f>
        <v>25.019999999999996</v>
      </c>
      <c r="G26" s="39">
        <v>11700</v>
      </c>
      <c r="H26" s="40">
        <v>11800</v>
      </c>
      <c r="I26" s="40">
        <f>'Overall Tables'!C125</f>
        <v>133.53000000000003</v>
      </c>
    </row>
    <row r="27" spans="1:22" ht="9.75" customHeight="1" x14ac:dyDescent="0.2">
      <c r="A27" s="39">
        <v>1800</v>
      </c>
      <c r="B27" s="40">
        <v>1900</v>
      </c>
      <c r="C27" s="40">
        <f>'Overall Tables'!C26</f>
        <v>0</v>
      </c>
      <c r="D27" s="39">
        <v>6800</v>
      </c>
      <c r="E27" s="40">
        <v>6900</v>
      </c>
      <c r="F27" s="40">
        <f>'Overall Tables'!C76</f>
        <v>27.019999999999996</v>
      </c>
      <c r="G27" s="39">
        <v>11800</v>
      </c>
      <c r="H27" s="40">
        <v>11900</v>
      </c>
      <c r="I27" s="40">
        <f>'Overall Tables'!C126</f>
        <v>136.53000000000003</v>
      </c>
    </row>
    <row r="28" spans="1:22" ht="9.75" customHeight="1" x14ac:dyDescent="0.2">
      <c r="A28" s="39">
        <v>1900</v>
      </c>
      <c r="B28" s="40">
        <v>2000</v>
      </c>
      <c r="C28" s="40">
        <f>'Overall Tables'!C27</f>
        <v>0</v>
      </c>
      <c r="D28" s="39">
        <v>6900</v>
      </c>
      <c r="E28" s="40">
        <v>7000</v>
      </c>
      <c r="F28" s="40">
        <f>'Overall Tables'!C77</f>
        <v>29.019999999999996</v>
      </c>
      <c r="G28" s="59">
        <v>11900</v>
      </c>
      <c r="H28" s="40">
        <v>12000</v>
      </c>
      <c r="I28" s="40">
        <f>'Overall Tables'!C127</f>
        <v>139.53000000000003</v>
      </c>
    </row>
    <row r="29" spans="1:22" ht="9.75" customHeight="1" x14ac:dyDescent="0.2">
      <c r="A29" s="53"/>
      <c r="B29" s="54"/>
      <c r="C29" s="55"/>
      <c r="D29" s="56"/>
      <c r="E29" s="57"/>
      <c r="F29" s="58"/>
      <c r="G29" s="53"/>
      <c r="H29" s="54"/>
      <c r="I29" s="58"/>
    </row>
    <row r="30" spans="1:22" ht="9.75" customHeight="1" x14ac:dyDescent="0.2">
      <c r="A30" s="39">
        <v>2000</v>
      </c>
      <c r="B30" s="40">
        <v>2100</v>
      </c>
      <c r="C30" s="40">
        <f>'Overall Tables'!C28</f>
        <v>0</v>
      </c>
      <c r="D30" s="39">
        <v>7000</v>
      </c>
      <c r="E30" s="40">
        <v>7100</v>
      </c>
      <c r="F30" s="40">
        <f>'Overall Tables'!C78</f>
        <v>31.019999999999996</v>
      </c>
      <c r="G30" s="39">
        <v>12000</v>
      </c>
      <c r="H30" s="40">
        <v>12100</v>
      </c>
      <c r="I30" s="40">
        <f>'Overall Tables'!C128</f>
        <v>142.53000000000003</v>
      </c>
    </row>
    <row r="31" spans="1:22" ht="9.75" customHeight="1" x14ac:dyDescent="0.2">
      <c r="A31" s="39">
        <v>2100</v>
      </c>
      <c r="B31" s="40">
        <v>2200</v>
      </c>
      <c r="C31" s="40">
        <f>'Overall Tables'!C29</f>
        <v>0</v>
      </c>
      <c r="D31" s="39">
        <v>7100</v>
      </c>
      <c r="E31" s="40">
        <v>7200</v>
      </c>
      <c r="F31" s="40">
        <f>'Overall Tables'!C79</f>
        <v>33.019999999999996</v>
      </c>
      <c r="G31" s="39">
        <v>12100</v>
      </c>
      <c r="H31" s="40">
        <v>12200</v>
      </c>
      <c r="I31" s="40">
        <f>'Overall Tables'!C129</f>
        <v>145.53000000000003</v>
      </c>
    </row>
    <row r="32" spans="1:22" ht="9.75" customHeight="1" x14ac:dyDescent="0.2">
      <c r="A32" s="39">
        <v>2200</v>
      </c>
      <c r="B32" s="40">
        <v>2300</v>
      </c>
      <c r="C32" s="40">
        <f>'Overall Tables'!C30</f>
        <v>0</v>
      </c>
      <c r="D32" s="39">
        <v>7200</v>
      </c>
      <c r="E32" s="40">
        <v>7300</v>
      </c>
      <c r="F32" s="40">
        <f>'Overall Tables'!C80</f>
        <v>35.019999999999996</v>
      </c>
      <c r="G32" s="39">
        <v>12200</v>
      </c>
      <c r="H32" s="40">
        <v>12300</v>
      </c>
      <c r="I32" s="40">
        <f>'Overall Tables'!C130</f>
        <v>148.53000000000003</v>
      </c>
    </row>
    <row r="33" spans="1:9" ht="9.75" customHeight="1" x14ac:dyDescent="0.2">
      <c r="A33" s="39">
        <v>2300</v>
      </c>
      <c r="B33" s="40">
        <v>2400</v>
      </c>
      <c r="C33" s="40">
        <f>'Overall Tables'!C31</f>
        <v>0</v>
      </c>
      <c r="D33" s="39">
        <v>7300</v>
      </c>
      <c r="E33" s="40">
        <v>7400</v>
      </c>
      <c r="F33" s="40">
        <f>'Overall Tables'!C81</f>
        <v>37.019999999999996</v>
      </c>
      <c r="G33" s="39">
        <v>12300</v>
      </c>
      <c r="H33" s="40">
        <v>12400</v>
      </c>
      <c r="I33" s="40">
        <f>'Overall Tables'!C131</f>
        <v>151.53000000000003</v>
      </c>
    </row>
    <row r="34" spans="1:9" ht="9.75" customHeight="1" x14ac:dyDescent="0.2">
      <c r="A34" s="39">
        <v>2400</v>
      </c>
      <c r="B34" s="40">
        <v>2500</v>
      </c>
      <c r="C34" s="40">
        <f>'Overall Tables'!C32</f>
        <v>0</v>
      </c>
      <c r="D34" s="39">
        <v>7400</v>
      </c>
      <c r="E34" s="40">
        <v>7500</v>
      </c>
      <c r="F34" s="40">
        <f>'Overall Tables'!C82</f>
        <v>39.019999999999996</v>
      </c>
      <c r="G34" s="39">
        <v>12400</v>
      </c>
      <c r="H34" s="40">
        <v>12500</v>
      </c>
      <c r="I34" s="40">
        <f>'Overall Tables'!C132</f>
        <v>154.53000000000003</v>
      </c>
    </row>
    <row r="35" spans="1:9" ht="9.75" customHeight="1" x14ac:dyDescent="0.2">
      <c r="A35" s="39">
        <v>2500</v>
      </c>
      <c r="B35" s="40">
        <v>2600</v>
      </c>
      <c r="C35" s="40">
        <f>'Overall Tables'!C33</f>
        <v>0</v>
      </c>
      <c r="D35" s="39">
        <v>7500</v>
      </c>
      <c r="E35" s="40">
        <v>7600</v>
      </c>
      <c r="F35" s="40">
        <f>'Overall Tables'!C83</f>
        <v>41.019999999999996</v>
      </c>
      <c r="G35" s="39">
        <v>12500</v>
      </c>
      <c r="H35" s="40">
        <v>12600</v>
      </c>
      <c r="I35" s="40">
        <f>'Overall Tables'!C133</f>
        <v>157.53000000000003</v>
      </c>
    </row>
    <row r="36" spans="1:9" ht="9.75" customHeight="1" x14ac:dyDescent="0.2">
      <c r="A36" s="39">
        <v>2600</v>
      </c>
      <c r="B36" s="40">
        <v>2700</v>
      </c>
      <c r="C36" s="40">
        <f>'Overall Tables'!C34</f>
        <v>0</v>
      </c>
      <c r="D36" s="39">
        <v>7600</v>
      </c>
      <c r="E36" s="40">
        <v>7700</v>
      </c>
      <c r="F36" s="40">
        <f>'Overall Tables'!C84</f>
        <v>43.019999999999996</v>
      </c>
      <c r="G36" s="39">
        <v>12600</v>
      </c>
      <c r="H36" s="40">
        <v>12700</v>
      </c>
      <c r="I36" s="40">
        <f>'Overall Tables'!C134</f>
        <v>160.53000000000003</v>
      </c>
    </row>
    <row r="37" spans="1:9" ht="9.75" customHeight="1" x14ac:dyDescent="0.2">
      <c r="A37" s="39">
        <v>2700</v>
      </c>
      <c r="B37" s="40">
        <v>2800</v>
      </c>
      <c r="C37" s="40">
        <f>'Overall Tables'!C35</f>
        <v>0</v>
      </c>
      <c r="D37" s="39">
        <v>7700</v>
      </c>
      <c r="E37" s="40">
        <v>7800</v>
      </c>
      <c r="F37" s="40">
        <f>'Overall Tables'!C85</f>
        <v>45.019999999999996</v>
      </c>
      <c r="G37" s="39">
        <v>12700</v>
      </c>
      <c r="H37" s="40">
        <v>12800</v>
      </c>
      <c r="I37" s="40">
        <f>'Overall Tables'!C135</f>
        <v>163.53000000000003</v>
      </c>
    </row>
    <row r="38" spans="1:9" ht="9.75" customHeight="1" x14ac:dyDescent="0.2">
      <c r="A38" s="39">
        <v>2800</v>
      </c>
      <c r="B38" s="40">
        <v>2900</v>
      </c>
      <c r="C38" s="40">
        <f>'Overall Tables'!C36</f>
        <v>0</v>
      </c>
      <c r="D38" s="39">
        <v>7800</v>
      </c>
      <c r="E38" s="40">
        <v>7900</v>
      </c>
      <c r="F38" s="40">
        <f>'Overall Tables'!C86</f>
        <v>47.019999999999996</v>
      </c>
      <c r="G38" s="39">
        <v>12800</v>
      </c>
      <c r="H38" s="40">
        <v>12900</v>
      </c>
      <c r="I38" s="40">
        <f>'Overall Tables'!C136</f>
        <v>166.53000000000003</v>
      </c>
    </row>
    <row r="39" spans="1:9" ht="9.75" customHeight="1" x14ac:dyDescent="0.2">
      <c r="A39" s="39">
        <v>2900</v>
      </c>
      <c r="B39" s="40">
        <v>3000</v>
      </c>
      <c r="C39" s="40">
        <f>'Overall Tables'!C37</f>
        <v>0</v>
      </c>
      <c r="D39" s="39">
        <v>7900</v>
      </c>
      <c r="E39" s="40">
        <v>8000</v>
      </c>
      <c r="F39" s="40">
        <f>'Overall Tables'!C87</f>
        <v>49.019999999999996</v>
      </c>
      <c r="G39" s="39">
        <v>12900</v>
      </c>
      <c r="H39" s="40">
        <v>13000</v>
      </c>
      <c r="I39" s="40">
        <f>'Overall Tables'!C137</f>
        <v>169.53000000000003</v>
      </c>
    </row>
    <row r="40" spans="1:9" ht="9.75" customHeight="1" x14ac:dyDescent="0.2">
      <c r="A40" s="53"/>
      <c r="B40" s="54"/>
      <c r="C40" s="55"/>
      <c r="D40" s="56"/>
      <c r="E40" s="57"/>
      <c r="F40" s="58"/>
      <c r="G40" s="53"/>
      <c r="H40" s="54"/>
      <c r="I40" s="58"/>
    </row>
    <row r="41" spans="1:9" ht="9.75" customHeight="1" x14ac:dyDescent="0.2">
      <c r="A41" s="39">
        <v>3000</v>
      </c>
      <c r="B41" s="40">
        <v>3100</v>
      </c>
      <c r="C41" s="40">
        <f>'Overall Tables'!C38</f>
        <v>0</v>
      </c>
      <c r="D41" s="39">
        <v>8000</v>
      </c>
      <c r="E41" s="40">
        <v>8100</v>
      </c>
      <c r="F41" s="40">
        <f>'Overall Tables'!C88</f>
        <v>51.019999999999996</v>
      </c>
      <c r="G41" s="39">
        <v>13000</v>
      </c>
      <c r="H41" s="40">
        <v>13100</v>
      </c>
      <c r="I41" s="40">
        <f>'Overall Tables'!C138</f>
        <v>172.53000000000003</v>
      </c>
    </row>
    <row r="42" spans="1:9" ht="9.75" customHeight="1" x14ac:dyDescent="0.2">
      <c r="A42" s="39">
        <v>3100</v>
      </c>
      <c r="B42" s="40">
        <v>3200</v>
      </c>
      <c r="C42" s="40">
        <f>'Overall Tables'!C39</f>
        <v>0</v>
      </c>
      <c r="D42" s="39">
        <v>8100</v>
      </c>
      <c r="E42" s="40">
        <v>8200</v>
      </c>
      <c r="F42" s="40">
        <f>'Overall Tables'!C89</f>
        <v>53.019999999999996</v>
      </c>
      <c r="G42" s="39">
        <v>13100</v>
      </c>
      <c r="H42" s="40">
        <v>13200</v>
      </c>
      <c r="I42" s="40">
        <f>'Overall Tables'!C139</f>
        <v>175.53000000000003</v>
      </c>
    </row>
    <row r="43" spans="1:9" ht="9.75" customHeight="1" x14ac:dyDescent="0.2">
      <c r="A43" s="39">
        <v>3200</v>
      </c>
      <c r="B43" s="40">
        <v>3300</v>
      </c>
      <c r="C43" s="40">
        <f>'Overall Tables'!C40</f>
        <v>0</v>
      </c>
      <c r="D43" s="39">
        <v>8200</v>
      </c>
      <c r="E43" s="40">
        <v>8300</v>
      </c>
      <c r="F43" s="40">
        <f>'Overall Tables'!C90</f>
        <v>55.019999999999996</v>
      </c>
      <c r="G43" s="39">
        <v>13200</v>
      </c>
      <c r="H43" s="40">
        <v>13300</v>
      </c>
      <c r="I43" s="40">
        <f>'Overall Tables'!C140</f>
        <v>178.53000000000003</v>
      </c>
    </row>
    <row r="44" spans="1:9" ht="9.75" customHeight="1" x14ac:dyDescent="0.2">
      <c r="A44" s="39">
        <v>3300</v>
      </c>
      <c r="B44" s="40">
        <v>3400</v>
      </c>
      <c r="C44" s="40">
        <f>'Overall Tables'!C41</f>
        <v>0</v>
      </c>
      <c r="D44" s="39">
        <v>8300</v>
      </c>
      <c r="E44" s="40">
        <v>8400</v>
      </c>
      <c r="F44" s="40">
        <f>'Overall Tables'!C91</f>
        <v>57.019999999999996</v>
      </c>
      <c r="G44" s="39">
        <v>13300</v>
      </c>
      <c r="H44" s="40">
        <v>13400</v>
      </c>
      <c r="I44" s="40">
        <f>'Overall Tables'!C141</f>
        <v>181.53000000000003</v>
      </c>
    </row>
    <row r="45" spans="1:9" ht="9.75" customHeight="1" x14ac:dyDescent="0.2">
      <c r="A45" s="39">
        <v>3400</v>
      </c>
      <c r="B45" s="40">
        <v>3500</v>
      </c>
      <c r="C45" s="40">
        <f>'Overall Tables'!C42</f>
        <v>0</v>
      </c>
      <c r="D45" s="39">
        <v>8400</v>
      </c>
      <c r="E45" s="40">
        <v>8500</v>
      </c>
      <c r="F45" s="40">
        <f>'Overall Tables'!C92</f>
        <v>59.019999999999996</v>
      </c>
      <c r="G45" s="39">
        <v>13400</v>
      </c>
      <c r="H45" s="40">
        <v>13500</v>
      </c>
      <c r="I45" s="40">
        <f>'Overall Tables'!C142</f>
        <v>184.53000000000003</v>
      </c>
    </row>
    <row r="46" spans="1:9" ht="9.75" customHeight="1" x14ac:dyDescent="0.2">
      <c r="A46" s="39">
        <v>3500</v>
      </c>
      <c r="B46" s="40">
        <v>3600</v>
      </c>
      <c r="C46" s="40">
        <f>'Overall Tables'!C43</f>
        <v>0</v>
      </c>
      <c r="D46" s="39">
        <v>8500</v>
      </c>
      <c r="E46" s="40">
        <v>8600</v>
      </c>
      <c r="F46" s="40">
        <f>'Overall Tables'!C93</f>
        <v>61.019999999999996</v>
      </c>
      <c r="G46" s="39">
        <v>13500</v>
      </c>
      <c r="H46" s="40">
        <v>13600</v>
      </c>
      <c r="I46" s="40">
        <f>'Overall Tables'!C143</f>
        <v>187.53000000000003</v>
      </c>
    </row>
    <row r="47" spans="1:9" ht="9.75" customHeight="1" x14ac:dyDescent="0.2">
      <c r="A47" s="39">
        <v>3600</v>
      </c>
      <c r="B47" s="40">
        <v>3700</v>
      </c>
      <c r="C47" s="40">
        <f>'Overall Tables'!C44</f>
        <v>0</v>
      </c>
      <c r="D47" s="39">
        <v>8600</v>
      </c>
      <c r="E47" s="40">
        <v>8700</v>
      </c>
      <c r="F47" s="40">
        <f>'Overall Tables'!C94</f>
        <v>63.019999999999996</v>
      </c>
      <c r="G47" s="39">
        <v>13600</v>
      </c>
      <c r="H47" s="40">
        <v>13700</v>
      </c>
      <c r="I47" s="40">
        <f>'Overall Tables'!C144</f>
        <v>190.53000000000003</v>
      </c>
    </row>
    <row r="48" spans="1:9" ht="9.75" customHeight="1" x14ac:dyDescent="0.2">
      <c r="A48" s="39">
        <v>3700</v>
      </c>
      <c r="B48" s="40">
        <v>3800</v>
      </c>
      <c r="C48" s="40">
        <f>'Overall Tables'!C45</f>
        <v>0</v>
      </c>
      <c r="D48" s="39">
        <v>8700</v>
      </c>
      <c r="E48" s="40">
        <v>8800</v>
      </c>
      <c r="F48" s="40">
        <f>'Overall Tables'!C95</f>
        <v>65.02</v>
      </c>
      <c r="G48" s="39">
        <v>13700</v>
      </c>
      <c r="H48" s="40">
        <v>13800</v>
      </c>
      <c r="I48" s="40">
        <f>'Overall Tables'!C145</f>
        <v>193.53000000000003</v>
      </c>
    </row>
    <row r="49" spans="1:9" ht="9.75" customHeight="1" x14ac:dyDescent="0.2">
      <c r="A49" s="39">
        <v>3800</v>
      </c>
      <c r="B49" s="40">
        <v>3900</v>
      </c>
      <c r="C49" s="40">
        <f>'Overall Tables'!C46</f>
        <v>0</v>
      </c>
      <c r="D49" s="39">
        <v>8800</v>
      </c>
      <c r="E49" s="40">
        <v>8900</v>
      </c>
      <c r="F49" s="40">
        <f>'Overall Tables'!C96</f>
        <v>67.02</v>
      </c>
      <c r="G49" s="39">
        <v>13800</v>
      </c>
      <c r="H49" s="40">
        <v>13900</v>
      </c>
      <c r="I49" s="40">
        <f>'Overall Tables'!C146</f>
        <v>196.53000000000003</v>
      </c>
    </row>
    <row r="50" spans="1:9" ht="9.75" customHeight="1" x14ac:dyDescent="0.2">
      <c r="A50" s="39">
        <v>3900</v>
      </c>
      <c r="B50" s="40">
        <v>4000</v>
      </c>
      <c r="C50" s="40">
        <f>'Overall Tables'!C47</f>
        <v>0</v>
      </c>
      <c r="D50" s="39">
        <v>8900</v>
      </c>
      <c r="E50" s="40">
        <v>9000</v>
      </c>
      <c r="F50" s="40">
        <f>'Overall Tables'!C97</f>
        <v>69.02</v>
      </c>
      <c r="G50" s="59">
        <v>13900</v>
      </c>
      <c r="H50" s="40">
        <v>14000</v>
      </c>
      <c r="I50" s="40">
        <f>'Overall Tables'!C147</f>
        <v>199.53000000000003</v>
      </c>
    </row>
    <row r="51" spans="1:9" ht="9.75" customHeight="1" x14ac:dyDescent="0.2">
      <c r="A51" s="53"/>
      <c r="B51" s="54"/>
      <c r="C51" s="55"/>
      <c r="D51" s="53"/>
      <c r="E51" s="54"/>
      <c r="F51" s="58"/>
      <c r="G51" s="54"/>
      <c r="H51" s="54"/>
      <c r="I51" s="58"/>
    </row>
    <row r="52" spans="1:9" ht="9.75" customHeight="1" x14ac:dyDescent="0.2">
      <c r="A52" s="39">
        <v>4000</v>
      </c>
      <c r="B52" s="40">
        <v>4100</v>
      </c>
      <c r="C52" s="40">
        <f>'Overall Tables'!C48</f>
        <v>0</v>
      </c>
      <c r="D52" s="39">
        <v>9000</v>
      </c>
      <c r="E52" s="40">
        <v>9100</v>
      </c>
      <c r="F52" s="40">
        <f>'Overall Tables'!C98</f>
        <v>71.02</v>
      </c>
      <c r="G52" s="52">
        <v>14000</v>
      </c>
      <c r="H52" s="40">
        <v>14100</v>
      </c>
      <c r="I52" s="40">
        <f>'Overall Tables'!C148</f>
        <v>202.53000000000003</v>
      </c>
    </row>
    <row r="53" spans="1:9" ht="9.75" customHeight="1" x14ac:dyDescent="0.2">
      <c r="A53" s="39">
        <v>4100</v>
      </c>
      <c r="B53" s="40">
        <v>4200</v>
      </c>
      <c r="C53" s="40">
        <f>'Overall Tables'!C49</f>
        <v>0</v>
      </c>
      <c r="D53" s="39">
        <v>9100</v>
      </c>
      <c r="E53" s="40">
        <v>9200</v>
      </c>
      <c r="F53" s="40">
        <f>'Overall Tables'!C99</f>
        <v>73.02</v>
      </c>
      <c r="G53" s="39">
        <v>14100</v>
      </c>
      <c r="H53" s="40">
        <v>14200</v>
      </c>
      <c r="I53" s="40">
        <f>'Overall Tables'!C149</f>
        <v>205.53000000000003</v>
      </c>
    </row>
    <row r="54" spans="1:9" ht="9.75" customHeight="1" x14ac:dyDescent="0.2">
      <c r="A54" s="39">
        <v>4200</v>
      </c>
      <c r="B54" s="40">
        <v>4300</v>
      </c>
      <c r="C54" s="40">
        <f>'Overall Tables'!C50</f>
        <v>0</v>
      </c>
      <c r="D54" s="39">
        <v>9200</v>
      </c>
      <c r="E54" s="40">
        <v>9300</v>
      </c>
      <c r="F54" s="40">
        <f>'Overall Tables'!C100</f>
        <v>75.02</v>
      </c>
      <c r="G54" s="39">
        <v>14200</v>
      </c>
      <c r="H54" s="40">
        <v>14300</v>
      </c>
      <c r="I54" s="40">
        <f>'Overall Tables'!C150</f>
        <v>208.53000000000003</v>
      </c>
    </row>
    <row r="55" spans="1:9" ht="9.75" customHeight="1" x14ac:dyDescent="0.2">
      <c r="A55" s="39">
        <v>4300</v>
      </c>
      <c r="B55" s="40">
        <v>4400</v>
      </c>
      <c r="C55" s="40">
        <f>'Overall Tables'!C51</f>
        <v>0</v>
      </c>
      <c r="D55" s="39">
        <v>9300</v>
      </c>
      <c r="E55" s="40">
        <v>9400</v>
      </c>
      <c r="F55" s="40">
        <f>'Overall Tables'!C101</f>
        <v>77.02</v>
      </c>
      <c r="G55" s="39">
        <v>14300</v>
      </c>
      <c r="H55" s="40">
        <v>14400</v>
      </c>
      <c r="I55" s="40">
        <f>'Overall Tables'!C151</f>
        <v>211.53000000000003</v>
      </c>
    </row>
    <row r="56" spans="1:9" ht="9.75" customHeight="1" x14ac:dyDescent="0.2">
      <c r="A56" s="39">
        <v>4400</v>
      </c>
      <c r="B56" s="40">
        <v>4500</v>
      </c>
      <c r="C56" s="40">
        <f>'Overall Tables'!C52</f>
        <v>0</v>
      </c>
      <c r="D56" s="39">
        <v>9400</v>
      </c>
      <c r="E56" s="40">
        <v>9500</v>
      </c>
      <c r="F56" s="40">
        <f>'Overall Tables'!C102</f>
        <v>79.02</v>
      </c>
      <c r="G56" s="39">
        <v>14400</v>
      </c>
      <c r="H56" s="40">
        <v>14500</v>
      </c>
      <c r="I56" s="40">
        <f>'Overall Tables'!C152</f>
        <v>214.53000000000003</v>
      </c>
    </row>
    <row r="57" spans="1:9" ht="9.75" customHeight="1" x14ac:dyDescent="0.2">
      <c r="A57" s="39">
        <v>4500</v>
      </c>
      <c r="B57" s="40">
        <v>4600</v>
      </c>
      <c r="C57" s="40">
        <f>'Overall Tables'!C53</f>
        <v>0</v>
      </c>
      <c r="D57" s="39">
        <v>9500</v>
      </c>
      <c r="E57" s="40">
        <v>9600</v>
      </c>
      <c r="F57" s="40">
        <f>'Overall Tables'!C103</f>
        <v>81.02</v>
      </c>
      <c r="G57" s="39">
        <v>14500</v>
      </c>
      <c r="H57" s="40">
        <v>14600</v>
      </c>
      <c r="I57" s="40">
        <f>'Overall Tables'!C153</f>
        <v>217.53000000000003</v>
      </c>
    </row>
    <row r="58" spans="1:9" ht="9.75" customHeight="1" x14ac:dyDescent="0.2">
      <c r="A58" s="39">
        <v>4600</v>
      </c>
      <c r="B58" s="40">
        <v>4700</v>
      </c>
      <c r="C58" s="40">
        <f>'Overall Tables'!C54</f>
        <v>0</v>
      </c>
      <c r="D58" s="39">
        <v>9600</v>
      </c>
      <c r="E58" s="40">
        <v>9700</v>
      </c>
      <c r="F58" s="40">
        <f>'Overall Tables'!C104</f>
        <v>83.02</v>
      </c>
      <c r="G58" s="39">
        <v>14600</v>
      </c>
      <c r="H58" s="40">
        <v>14700</v>
      </c>
      <c r="I58" s="40">
        <f>'Overall Tables'!C154</f>
        <v>220.53000000000003</v>
      </c>
    </row>
    <row r="59" spans="1:9" ht="9.75" customHeight="1" x14ac:dyDescent="0.2">
      <c r="A59" s="39">
        <v>4700</v>
      </c>
      <c r="B59" s="40">
        <v>4800</v>
      </c>
      <c r="C59" s="40">
        <f>'Overall Tables'!C55</f>
        <v>0</v>
      </c>
      <c r="D59" s="39">
        <v>9700</v>
      </c>
      <c r="E59" s="40">
        <v>9800</v>
      </c>
      <c r="F59" s="40">
        <f>'Overall Tables'!C105</f>
        <v>85.02</v>
      </c>
      <c r="G59" s="39">
        <v>14700</v>
      </c>
      <c r="H59" s="40">
        <v>14800</v>
      </c>
      <c r="I59" s="40">
        <f>'Overall Tables'!C155</f>
        <v>223.53000000000003</v>
      </c>
    </row>
    <row r="60" spans="1:9" ht="9.75" customHeight="1" x14ac:dyDescent="0.2">
      <c r="A60" s="39">
        <v>4800</v>
      </c>
      <c r="B60" s="40">
        <v>4900</v>
      </c>
      <c r="C60" s="40">
        <f>'Overall Tables'!C56</f>
        <v>0</v>
      </c>
      <c r="D60" s="39">
        <v>9800</v>
      </c>
      <c r="E60" s="40">
        <v>9900</v>
      </c>
      <c r="F60" s="40">
        <f>'Overall Tables'!C106</f>
        <v>87.02</v>
      </c>
      <c r="G60" s="39">
        <v>14800</v>
      </c>
      <c r="H60" s="40">
        <v>14900</v>
      </c>
      <c r="I60" s="40">
        <f>'Overall Tables'!C156</f>
        <v>226.53000000000003</v>
      </c>
    </row>
    <row r="61" spans="1:9" ht="9.75" customHeight="1" x14ac:dyDescent="0.2">
      <c r="A61" s="39">
        <v>4900</v>
      </c>
      <c r="B61" s="40">
        <v>5000</v>
      </c>
      <c r="C61" s="40">
        <f>'Overall Tables'!C57</f>
        <v>0</v>
      </c>
      <c r="D61" s="39">
        <v>9900</v>
      </c>
      <c r="E61" s="40">
        <v>10000</v>
      </c>
      <c r="F61" s="40">
        <f>'Overall Tables'!C107</f>
        <v>89.02</v>
      </c>
      <c r="G61" s="39">
        <v>14900</v>
      </c>
      <c r="H61" s="40">
        <v>15000</v>
      </c>
      <c r="I61" s="40">
        <f>'Overall Tables'!C157</f>
        <v>229.53000000000003</v>
      </c>
    </row>
    <row r="62" spans="1:9" ht="9.75" customHeight="1" x14ac:dyDescent="0.2">
      <c r="A62" s="60"/>
      <c r="B62" s="61"/>
      <c r="C62" s="61"/>
      <c r="D62" s="62"/>
      <c r="E62" s="61"/>
      <c r="F62" s="63"/>
      <c r="G62" s="61"/>
      <c r="H62" s="61"/>
      <c r="I62" s="64"/>
    </row>
    <row r="63" spans="1:9" ht="9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9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9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9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2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2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2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2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2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2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2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2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2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2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2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2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2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2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2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2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2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2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2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2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2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2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2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2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2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2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2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2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2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2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2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2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2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2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2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2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2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2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2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2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2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2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2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2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2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2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2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2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2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2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2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2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2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2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2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2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2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2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2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2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2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2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2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2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2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2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2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2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2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2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2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2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2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2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2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2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2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2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2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2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2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2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2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2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2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2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2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2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2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2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2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2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2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2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2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2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2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2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2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2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2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2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2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2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2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2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2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2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2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2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2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2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2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2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2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2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2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2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2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2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2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2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2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2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2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2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2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2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2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2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2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2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2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2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2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2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2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2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2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2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2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2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2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2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2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2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2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2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2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2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2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2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2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2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2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2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2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2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2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2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2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2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2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2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2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2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2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2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2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2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2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2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2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2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2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2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2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2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2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2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2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2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2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2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2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2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2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2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2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2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2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2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2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2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2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2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2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2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2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2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2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2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2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2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2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2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2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2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2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2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2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2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2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2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2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2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2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2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2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2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2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2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2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2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2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2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2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2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2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2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2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2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2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2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2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2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2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2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2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2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2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2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2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2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2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2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2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2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2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2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2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2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2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2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2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2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2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2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2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2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2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2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2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2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2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2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2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2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2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2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2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2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2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2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2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2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2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2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2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2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2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2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2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2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2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2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2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2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2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2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2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2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2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2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2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2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2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2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2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2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2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2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2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2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2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2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2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2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2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2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2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2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2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2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2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2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2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2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2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2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2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2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2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2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2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2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2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2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2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2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2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2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2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2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2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2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2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2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2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2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2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2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2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2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2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2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2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2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2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2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2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2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2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2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2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2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2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2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2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2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2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2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2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2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2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2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2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2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2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2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2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2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2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2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2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2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2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2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2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2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2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2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2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2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2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2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2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2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2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2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2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2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2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2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2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2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2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2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2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2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2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2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2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2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2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2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2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2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2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2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2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2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2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2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2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2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2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2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2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2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2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2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2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2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2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2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2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2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2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2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2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2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2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2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2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2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2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2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2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2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2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2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2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2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2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2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2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2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2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2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2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2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2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2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2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2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2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2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2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2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2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2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2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2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2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2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2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2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2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2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2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2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2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2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2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2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2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2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2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2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2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2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2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2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2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2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2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2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2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2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2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2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2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2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2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2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2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2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2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2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2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2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2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2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2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2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2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2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2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2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2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2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2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2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ht="12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ht="12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ht="12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ht="12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ht="12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ht="12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ht="12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ht="12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ht="12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ht="12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ht="12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ht="12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ht="12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ht="12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ht="12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ht="12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ht="12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ht="12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ht="12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ht="12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ht="12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ht="12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ht="12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ht="12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ht="12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ht="12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ht="12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ht="12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ht="12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ht="12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ht="12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ht="12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ht="12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 ht="12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 ht="12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 ht="12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 ht="12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</row>
    <row r="738" spans="1:9" ht="12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</row>
    <row r="739" spans="1:9" ht="12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</row>
    <row r="740" spans="1:9" ht="12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</row>
    <row r="741" spans="1:9" ht="12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</row>
    <row r="742" spans="1:9" ht="12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</row>
    <row r="743" spans="1:9" ht="12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</row>
    <row r="744" spans="1:9" ht="12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</row>
    <row r="745" spans="1:9" ht="12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</row>
    <row r="746" spans="1:9" ht="12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</row>
    <row r="747" spans="1:9" ht="12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</row>
    <row r="748" spans="1:9" ht="12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</row>
    <row r="749" spans="1:9" ht="12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</row>
    <row r="750" spans="1:9" ht="12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</row>
    <row r="751" spans="1:9" ht="12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</row>
    <row r="752" spans="1:9" ht="12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</row>
    <row r="753" spans="1:9" ht="12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</row>
    <row r="754" spans="1:9" ht="12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</row>
    <row r="755" spans="1:9" ht="12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</row>
    <row r="756" spans="1:9" ht="12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</row>
    <row r="757" spans="1:9" ht="12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</row>
    <row r="758" spans="1:9" ht="12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</row>
    <row r="759" spans="1:9" ht="12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</row>
    <row r="760" spans="1:9" ht="12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</row>
    <row r="761" spans="1:9" ht="12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</row>
    <row r="762" spans="1:9" ht="12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</row>
    <row r="763" spans="1:9" ht="12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</row>
    <row r="764" spans="1:9" ht="12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</row>
    <row r="765" spans="1:9" ht="12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</row>
    <row r="766" spans="1:9" ht="12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</row>
    <row r="767" spans="1:9" ht="12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</row>
    <row r="768" spans="1:9" ht="12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</row>
    <row r="769" spans="1:9" ht="12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</row>
    <row r="770" spans="1:9" ht="12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</row>
    <row r="771" spans="1:9" ht="12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</row>
    <row r="772" spans="1:9" ht="12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</row>
    <row r="773" spans="1:9" ht="12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</row>
    <row r="774" spans="1:9" ht="12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</row>
    <row r="775" spans="1:9" ht="12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</row>
    <row r="776" spans="1:9" ht="12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</row>
    <row r="777" spans="1:9" ht="12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</row>
    <row r="778" spans="1:9" ht="12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</row>
    <row r="779" spans="1:9" ht="12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</row>
    <row r="780" spans="1:9" ht="12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</row>
    <row r="781" spans="1:9" ht="12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</row>
    <row r="782" spans="1:9" ht="12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</row>
    <row r="783" spans="1:9" ht="12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</row>
    <row r="784" spans="1:9" ht="12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</row>
    <row r="785" spans="1:9" ht="12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</row>
    <row r="786" spans="1:9" ht="12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</row>
    <row r="787" spans="1:9" ht="12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</row>
    <row r="788" spans="1:9" ht="12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</row>
    <row r="789" spans="1:9" ht="12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</row>
    <row r="790" spans="1:9" ht="12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</row>
    <row r="791" spans="1:9" ht="12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</row>
    <row r="792" spans="1:9" ht="12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</row>
    <row r="793" spans="1:9" ht="12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</row>
    <row r="794" spans="1:9" ht="12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</row>
    <row r="795" spans="1:9" ht="12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</row>
    <row r="796" spans="1:9" ht="12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</row>
    <row r="797" spans="1:9" ht="12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</row>
    <row r="798" spans="1:9" ht="12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</row>
    <row r="799" spans="1:9" ht="12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</row>
    <row r="800" spans="1:9" ht="12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</row>
    <row r="801" spans="1:9" ht="12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</row>
    <row r="802" spans="1:9" ht="12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</row>
    <row r="803" spans="1:9" ht="12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</row>
    <row r="804" spans="1:9" ht="12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</row>
    <row r="805" spans="1:9" ht="12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</row>
    <row r="806" spans="1:9" ht="12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</row>
    <row r="807" spans="1:9" ht="12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</row>
    <row r="808" spans="1:9" ht="12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</row>
    <row r="809" spans="1:9" ht="12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</row>
    <row r="810" spans="1:9" ht="12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</row>
    <row r="811" spans="1:9" ht="12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</row>
    <row r="812" spans="1:9" ht="12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</row>
    <row r="813" spans="1:9" ht="12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</row>
    <row r="814" spans="1:9" ht="12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</row>
    <row r="815" spans="1:9" ht="12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</row>
    <row r="816" spans="1:9" ht="12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</row>
    <row r="817" spans="1:9" ht="12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</row>
    <row r="818" spans="1:9" ht="12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</row>
    <row r="819" spans="1:9" ht="12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</row>
    <row r="820" spans="1:9" ht="12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</row>
    <row r="821" spans="1:9" ht="12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</row>
    <row r="822" spans="1:9" ht="12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</row>
    <row r="823" spans="1:9" ht="12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</row>
    <row r="824" spans="1:9" ht="12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</row>
    <row r="825" spans="1:9" ht="12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</row>
    <row r="826" spans="1:9" ht="12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</row>
    <row r="827" spans="1:9" ht="12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</row>
    <row r="828" spans="1:9" ht="12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</row>
    <row r="829" spans="1:9" ht="12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</row>
    <row r="830" spans="1:9" ht="12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</row>
    <row r="831" spans="1:9" ht="12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</row>
    <row r="832" spans="1:9" ht="12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</row>
    <row r="833" spans="1:9" ht="12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</row>
    <row r="834" spans="1:9" ht="12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</row>
    <row r="835" spans="1:9" ht="12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</row>
    <row r="836" spans="1:9" ht="12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</row>
    <row r="837" spans="1:9" ht="12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</row>
    <row r="838" spans="1:9" ht="12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</row>
    <row r="839" spans="1:9" ht="12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</row>
    <row r="840" spans="1:9" ht="12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</row>
    <row r="841" spans="1:9" ht="12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</row>
    <row r="842" spans="1:9" ht="12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</row>
    <row r="843" spans="1:9" ht="12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</row>
    <row r="844" spans="1:9" ht="12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</row>
    <row r="845" spans="1:9" ht="12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</row>
    <row r="846" spans="1:9" ht="12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</row>
    <row r="847" spans="1:9" ht="12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</row>
    <row r="848" spans="1:9" ht="12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</row>
    <row r="849" spans="1:9" ht="12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</row>
    <row r="850" spans="1:9" ht="12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</row>
    <row r="851" spans="1:9" ht="12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</row>
    <row r="852" spans="1:9" ht="12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</row>
    <row r="853" spans="1:9" ht="12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</row>
    <row r="854" spans="1:9" ht="12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</row>
    <row r="855" spans="1:9" ht="12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</row>
    <row r="856" spans="1:9" ht="12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</row>
    <row r="857" spans="1:9" ht="12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</row>
    <row r="858" spans="1:9" ht="12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</row>
    <row r="859" spans="1:9" ht="12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</row>
    <row r="860" spans="1:9" ht="12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</row>
    <row r="861" spans="1:9" ht="12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</row>
    <row r="862" spans="1:9" ht="12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</row>
    <row r="863" spans="1:9" ht="12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</row>
    <row r="864" spans="1:9" ht="12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</row>
    <row r="865" spans="1:9" ht="12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</row>
    <row r="866" spans="1:9" ht="12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</row>
    <row r="867" spans="1:9" ht="12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</row>
    <row r="868" spans="1:9" ht="12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</row>
    <row r="869" spans="1:9" ht="12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</row>
    <row r="870" spans="1:9" ht="12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</row>
    <row r="871" spans="1:9" ht="12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</row>
    <row r="872" spans="1:9" ht="12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</row>
    <row r="873" spans="1:9" ht="12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</row>
    <row r="874" spans="1:9" ht="12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</row>
    <row r="875" spans="1:9" ht="12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</row>
    <row r="876" spans="1:9" ht="12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</row>
    <row r="877" spans="1:9" ht="12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</row>
    <row r="878" spans="1:9" ht="12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</row>
    <row r="879" spans="1:9" ht="12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</row>
    <row r="880" spans="1:9" ht="12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</row>
    <row r="881" spans="1:9" ht="12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</row>
    <row r="882" spans="1:9" ht="12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</row>
    <row r="883" spans="1:9" ht="12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</row>
    <row r="884" spans="1:9" ht="12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</row>
    <row r="885" spans="1:9" ht="12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</row>
    <row r="886" spans="1:9" ht="12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</row>
    <row r="887" spans="1:9" ht="12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</row>
    <row r="888" spans="1:9" ht="12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</row>
    <row r="889" spans="1:9" ht="12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</row>
    <row r="890" spans="1:9" ht="12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</row>
    <row r="891" spans="1:9" ht="12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</row>
    <row r="892" spans="1:9" ht="12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</row>
    <row r="893" spans="1:9" ht="12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</row>
    <row r="894" spans="1:9" ht="12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</row>
    <row r="895" spans="1:9" ht="12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</row>
    <row r="896" spans="1:9" ht="12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</row>
    <row r="897" spans="1:9" ht="12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</row>
    <row r="898" spans="1:9" ht="12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</row>
    <row r="899" spans="1:9" ht="12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</row>
    <row r="900" spans="1:9" ht="12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</row>
    <row r="901" spans="1:9" ht="12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</row>
    <row r="902" spans="1:9" ht="12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</row>
    <row r="903" spans="1:9" ht="12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</row>
    <row r="904" spans="1:9" ht="12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</row>
    <row r="905" spans="1:9" ht="12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</row>
    <row r="906" spans="1:9" ht="12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</row>
    <row r="907" spans="1:9" ht="12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</row>
    <row r="908" spans="1:9" ht="12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</row>
    <row r="909" spans="1:9" ht="12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</row>
    <row r="910" spans="1:9" ht="12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</row>
    <row r="911" spans="1:9" ht="12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</row>
    <row r="912" spans="1:9" ht="12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</row>
    <row r="913" spans="1:9" ht="12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</row>
    <row r="914" spans="1:9" ht="12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</row>
    <row r="915" spans="1:9" ht="12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</row>
    <row r="916" spans="1:9" ht="12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</row>
    <row r="917" spans="1:9" ht="12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</row>
    <row r="918" spans="1:9" ht="12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</row>
    <row r="919" spans="1:9" ht="12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</row>
    <row r="920" spans="1:9" ht="12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</row>
    <row r="921" spans="1:9" ht="12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</row>
    <row r="922" spans="1:9" ht="12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</row>
    <row r="923" spans="1:9" ht="12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</row>
    <row r="924" spans="1:9" ht="12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</row>
    <row r="925" spans="1:9" ht="12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</row>
    <row r="926" spans="1:9" ht="12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</row>
    <row r="927" spans="1:9" ht="12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</row>
    <row r="928" spans="1:9" ht="12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</row>
    <row r="929" spans="1:9" ht="12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</row>
    <row r="930" spans="1:9" ht="12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</row>
    <row r="931" spans="1:9" ht="12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</row>
    <row r="932" spans="1:9" ht="12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</row>
    <row r="933" spans="1:9" ht="12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</row>
    <row r="934" spans="1:9" ht="12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</row>
    <row r="935" spans="1:9" ht="12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</row>
    <row r="936" spans="1:9" ht="12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</row>
    <row r="937" spans="1:9" ht="12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</row>
    <row r="938" spans="1:9" ht="12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</row>
    <row r="939" spans="1:9" ht="12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</row>
    <row r="940" spans="1:9" ht="12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</row>
    <row r="941" spans="1:9" ht="12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</row>
    <row r="942" spans="1:9" ht="12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</row>
    <row r="943" spans="1:9" ht="12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</row>
    <row r="944" spans="1:9" ht="12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</row>
    <row r="945" spans="1:9" ht="12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</row>
    <row r="946" spans="1:9" ht="12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</row>
    <row r="947" spans="1:9" ht="12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</row>
    <row r="948" spans="1:9" ht="12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</row>
    <row r="949" spans="1:9" ht="12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</row>
    <row r="950" spans="1:9" ht="12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</row>
    <row r="951" spans="1:9" ht="12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</row>
    <row r="952" spans="1:9" ht="12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</row>
    <row r="953" spans="1:9" ht="12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</row>
    <row r="954" spans="1:9" ht="12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</row>
    <row r="955" spans="1:9" ht="12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</row>
    <row r="956" spans="1:9" ht="12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</row>
    <row r="957" spans="1:9" ht="12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</row>
    <row r="958" spans="1:9" ht="12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</row>
    <row r="959" spans="1:9" ht="12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</row>
    <row r="960" spans="1:9" ht="12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</row>
    <row r="961" spans="1:9" ht="12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</row>
    <row r="962" spans="1:9" ht="12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</row>
    <row r="963" spans="1:9" ht="12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</row>
    <row r="964" spans="1:9" ht="12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</row>
    <row r="965" spans="1:9" ht="12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</row>
    <row r="966" spans="1:9" ht="12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</row>
    <row r="967" spans="1:9" ht="12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</row>
    <row r="968" spans="1:9" ht="12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</row>
    <row r="969" spans="1:9" ht="12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</row>
    <row r="970" spans="1:9" ht="12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</row>
    <row r="971" spans="1:9" ht="12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</row>
    <row r="972" spans="1:9" ht="12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</row>
    <row r="973" spans="1:9" ht="12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</row>
    <row r="974" spans="1:9" ht="12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</row>
    <row r="975" spans="1:9" ht="12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</row>
    <row r="976" spans="1:9" ht="12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</row>
    <row r="977" spans="1:9" ht="12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</row>
    <row r="978" spans="1:9" ht="12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</row>
    <row r="979" spans="1:9" ht="12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</row>
    <row r="980" spans="1:9" ht="12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</row>
    <row r="981" spans="1:9" ht="12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</row>
    <row r="982" spans="1:9" ht="12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</row>
    <row r="983" spans="1:9" ht="12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</row>
    <row r="984" spans="1:9" ht="12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</row>
    <row r="985" spans="1:9" ht="12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</row>
    <row r="986" spans="1:9" ht="12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</row>
    <row r="987" spans="1:9" ht="12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</row>
    <row r="988" spans="1:9" ht="12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</row>
    <row r="989" spans="1:9" ht="12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</row>
    <row r="990" spans="1:9" ht="12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</row>
    <row r="991" spans="1:9" ht="12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</row>
    <row r="992" spans="1:9" ht="12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</row>
    <row r="993" spans="1:9" ht="12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</row>
    <row r="994" spans="1:9" ht="12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</row>
    <row r="995" spans="1:9" ht="12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</row>
    <row r="996" spans="1:9" ht="12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</row>
    <row r="997" spans="1:9" ht="12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</row>
    <row r="998" spans="1:9" ht="12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</row>
    <row r="999" spans="1:9" ht="12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</row>
    <row r="1000" spans="1:9" ht="12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workbookViewId="0">
      <selection activeCell="L26" sqref="L26"/>
    </sheetView>
  </sheetViews>
  <sheetFormatPr defaultColWidth="12.5703125" defaultRowHeight="15" customHeight="1" x14ac:dyDescent="0.2"/>
  <cols>
    <col min="1" max="1" width="9.140625" customWidth="1"/>
    <col min="2" max="2" width="8" customWidth="1"/>
    <col min="3" max="9" width="9.140625" customWidth="1"/>
    <col min="10" max="26" width="8.5703125" customWidth="1"/>
  </cols>
  <sheetData>
    <row r="1" spans="1:19" ht="9.75" customHeight="1" x14ac:dyDescent="0.2">
      <c r="A1" s="1" t="s">
        <v>0</v>
      </c>
      <c r="B1" s="65"/>
      <c r="C1" s="66"/>
      <c r="D1" s="45" t="s">
        <v>0</v>
      </c>
      <c r="E1" s="65"/>
      <c r="F1" s="67"/>
      <c r="G1" s="45" t="s">
        <v>0</v>
      </c>
      <c r="H1" s="65"/>
      <c r="I1" s="67"/>
      <c r="J1" s="68"/>
    </row>
    <row r="2" spans="1:19" ht="9.75" customHeight="1" x14ac:dyDescent="0.2">
      <c r="A2" s="7" t="s">
        <v>1</v>
      </c>
      <c r="B2" s="69"/>
      <c r="C2" s="70"/>
      <c r="D2" s="47" t="s">
        <v>1</v>
      </c>
      <c r="E2" s="69"/>
      <c r="F2" s="71"/>
      <c r="G2" s="47" t="s">
        <v>1</v>
      </c>
      <c r="H2" s="69"/>
      <c r="I2" s="71"/>
      <c r="J2" s="68"/>
    </row>
    <row r="3" spans="1:19" ht="9.75" customHeight="1" x14ac:dyDescent="0.2">
      <c r="A3" s="72"/>
      <c r="B3" s="73"/>
      <c r="C3" s="71"/>
      <c r="D3" s="72"/>
      <c r="E3" s="73"/>
      <c r="F3" s="71"/>
      <c r="G3" s="72"/>
      <c r="H3" s="73"/>
      <c r="I3" s="71"/>
      <c r="J3" s="68"/>
    </row>
    <row r="4" spans="1:19" ht="9.75" customHeight="1" x14ac:dyDescent="0.2">
      <c r="A4" s="21" t="s">
        <v>6</v>
      </c>
      <c r="B4" s="22" t="s">
        <v>7</v>
      </c>
      <c r="C4" s="49" t="s">
        <v>8</v>
      </c>
      <c r="D4" s="21" t="s">
        <v>6</v>
      </c>
      <c r="E4" s="22" t="s">
        <v>7</v>
      </c>
      <c r="F4" s="49" t="s">
        <v>8</v>
      </c>
      <c r="G4" s="21" t="s">
        <v>6</v>
      </c>
      <c r="H4" s="22" t="s">
        <v>7</v>
      </c>
      <c r="I4" s="49" t="s">
        <v>8</v>
      </c>
      <c r="J4" s="68"/>
    </row>
    <row r="5" spans="1:19" ht="9.75" customHeight="1" x14ac:dyDescent="0.2">
      <c r="A5" s="21" t="s">
        <v>9</v>
      </c>
      <c r="B5" s="22" t="s">
        <v>10</v>
      </c>
      <c r="C5" s="49" t="s">
        <v>11</v>
      </c>
      <c r="D5" s="21" t="s">
        <v>9</v>
      </c>
      <c r="E5" s="22" t="s">
        <v>10</v>
      </c>
      <c r="F5" s="49" t="s">
        <v>11</v>
      </c>
      <c r="G5" s="21" t="s">
        <v>9</v>
      </c>
      <c r="H5" s="22" t="s">
        <v>10</v>
      </c>
      <c r="I5" s="49" t="s">
        <v>11</v>
      </c>
      <c r="J5" s="68"/>
      <c r="K5" s="4"/>
      <c r="L5" s="5"/>
      <c r="M5" s="5"/>
      <c r="N5" s="5"/>
      <c r="O5" s="5"/>
      <c r="P5" s="5"/>
      <c r="Q5" s="5"/>
      <c r="R5" s="5"/>
      <c r="S5" s="6"/>
    </row>
    <row r="6" spans="1:19" ht="9.75" customHeight="1" x14ac:dyDescent="0.2">
      <c r="A6" s="74"/>
      <c r="B6" s="69"/>
      <c r="C6" s="71"/>
      <c r="D6" s="74"/>
      <c r="E6" s="69"/>
      <c r="F6" s="71"/>
      <c r="G6" s="74"/>
      <c r="H6" s="69"/>
      <c r="I6" s="71"/>
      <c r="J6" s="68"/>
      <c r="K6" s="10" t="s">
        <v>39</v>
      </c>
      <c r="L6" s="11"/>
      <c r="M6" s="11"/>
      <c r="N6" s="11"/>
      <c r="O6" s="11"/>
      <c r="P6" s="11"/>
      <c r="Q6" s="11"/>
      <c r="R6" s="11"/>
      <c r="S6" s="12"/>
    </row>
    <row r="7" spans="1:19" ht="9.75" customHeight="1" x14ac:dyDescent="0.2">
      <c r="A7" s="75"/>
      <c r="B7" s="76"/>
      <c r="C7" s="77"/>
      <c r="D7" s="53"/>
      <c r="E7" s="54"/>
      <c r="F7" s="55"/>
      <c r="G7" s="54"/>
      <c r="H7" s="54"/>
      <c r="I7" s="55"/>
      <c r="J7" s="68"/>
      <c r="K7" s="16" t="s">
        <v>2</v>
      </c>
      <c r="L7" s="17" t="s">
        <v>3</v>
      </c>
      <c r="M7" s="17" t="s">
        <v>4</v>
      </c>
      <c r="N7" s="18" t="s">
        <v>5</v>
      </c>
      <c r="O7" s="19"/>
      <c r="P7" s="19"/>
      <c r="Q7" s="19"/>
      <c r="R7" s="19"/>
      <c r="S7" s="20"/>
    </row>
    <row r="8" spans="1:19" ht="9.75" customHeight="1" x14ac:dyDescent="0.2">
      <c r="A8" s="39">
        <v>15000</v>
      </c>
      <c r="B8" s="40">
        <v>15100</v>
      </c>
      <c r="C8" s="78">
        <f>'Overall Tables'!C158</f>
        <v>232.53000000000003</v>
      </c>
      <c r="D8" s="40">
        <v>21000</v>
      </c>
      <c r="E8" s="40">
        <v>21100</v>
      </c>
      <c r="F8" s="78">
        <f>'Overall Tables'!C218</f>
        <v>434.334</v>
      </c>
      <c r="G8" s="40">
        <v>27000</v>
      </c>
      <c r="H8" s="40">
        <v>27100</v>
      </c>
      <c r="I8" s="78">
        <f>'Overall Tables'!C278</f>
        <v>645.08900000000006</v>
      </c>
      <c r="J8" s="68"/>
      <c r="K8" s="132">
        <v>0</v>
      </c>
      <c r="L8" s="133">
        <v>5499</v>
      </c>
      <c r="M8" s="24">
        <v>0</v>
      </c>
      <c r="N8" s="25"/>
      <c r="O8" s="26"/>
      <c r="P8" s="26"/>
      <c r="Q8" s="26"/>
      <c r="R8" s="27"/>
      <c r="S8" s="28"/>
    </row>
    <row r="9" spans="1:19" ht="9.75" customHeight="1" x14ac:dyDescent="0.2">
      <c r="A9" s="39">
        <v>15100</v>
      </c>
      <c r="B9" s="40">
        <v>15200</v>
      </c>
      <c r="C9" s="78">
        <f>'Overall Tables'!C159</f>
        <v>235.53000000000003</v>
      </c>
      <c r="D9" s="40">
        <v>21100</v>
      </c>
      <c r="E9" s="40">
        <v>21200</v>
      </c>
      <c r="F9" s="78">
        <f>'Overall Tables'!C219</f>
        <v>437.73399999999998</v>
      </c>
      <c r="G9" s="40">
        <v>27100</v>
      </c>
      <c r="H9" s="40">
        <v>27200</v>
      </c>
      <c r="I9" s="78">
        <f>'Overall Tables'!C279</f>
        <v>648.98899999999992</v>
      </c>
      <c r="J9" s="68"/>
      <c r="K9" s="132">
        <v>5500</v>
      </c>
      <c r="L9" s="133">
        <v>10899</v>
      </c>
      <c r="M9" s="29">
        <v>0.02</v>
      </c>
      <c r="N9" s="30">
        <f>-(L8*(M9-M8))</f>
        <v>-109.98</v>
      </c>
      <c r="O9" s="26"/>
      <c r="P9" s="26"/>
      <c r="Q9" s="26"/>
      <c r="R9" s="31"/>
      <c r="S9" s="32">
        <f t="shared" ref="S9:S12" si="0">SUM(N9:R9)</f>
        <v>-109.98</v>
      </c>
    </row>
    <row r="10" spans="1:19" ht="9.75" customHeight="1" x14ac:dyDescent="0.2">
      <c r="A10" s="39">
        <v>15200</v>
      </c>
      <c r="B10" s="40">
        <v>15300</v>
      </c>
      <c r="C10" s="78">
        <f>'Overall Tables'!C160</f>
        <v>238.53000000000003</v>
      </c>
      <c r="D10" s="40">
        <v>21200</v>
      </c>
      <c r="E10" s="40">
        <v>21300</v>
      </c>
      <c r="F10" s="78">
        <f>'Overall Tables'!C220</f>
        <v>441.13399999999996</v>
      </c>
      <c r="G10" s="40">
        <v>27200</v>
      </c>
      <c r="H10" s="40">
        <v>27300</v>
      </c>
      <c r="I10" s="78">
        <f>'Overall Tables'!C280</f>
        <v>652.88900000000001</v>
      </c>
      <c r="J10" s="68"/>
      <c r="K10" s="132">
        <v>10900</v>
      </c>
      <c r="L10" s="133">
        <v>15599</v>
      </c>
      <c r="M10" s="29">
        <v>0.03</v>
      </c>
      <c r="N10" s="30">
        <f t="shared" ref="N10:O12" si="1">+N9</f>
        <v>-109.98</v>
      </c>
      <c r="O10" s="35">
        <f>-(L9*(M10-M9))</f>
        <v>-108.98999999999998</v>
      </c>
      <c r="P10" s="15"/>
      <c r="Q10" s="26"/>
      <c r="R10" s="31"/>
      <c r="S10" s="32">
        <f t="shared" si="0"/>
        <v>-218.96999999999997</v>
      </c>
    </row>
    <row r="11" spans="1:19" ht="9.75" customHeight="1" x14ac:dyDescent="0.2">
      <c r="A11" s="39">
        <v>15300</v>
      </c>
      <c r="B11" s="40">
        <v>15400</v>
      </c>
      <c r="C11" s="78">
        <f>'Overall Tables'!C161</f>
        <v>241.53000000000003</v>
      </c>
      <c r="D11" s="40">
        <v>21300</v>
      </c>
      <c r="E11" s="40">
        <v>21400</v>
      </c>
      <c r="F11" s="78">
        <f>'Overall Tables'!C221</f>
        <v>444.53400000000005</v>
      </c>
      <c r="G11" s="40">
        <v>27300</v>
      </c>
      <c r="H11" s="40">
        <v>27400</v>
      </c>
      <c r="I11" s="78">
        <f>'Overall Tables'!C281</f>
        <v>656.7890000000001</v>
      </c>
      <c r="J11" s="68"/>
      <c r="K11" s="132">
        <v>15600</v>
      </c>
      <c r="L11" s="133">
        <v>25699</v>
      </c>
      <c r="M11" s="29">
        <v>3.4000000000000002E-2</v>
      </c>
      <c r="N11" s="30">
        <f t="shared" si="1"/>
        <v>-109.98</v>
      </c>
      <c r="O11" s="35">
        <f t="shared" si="1"/>
        <v>-108.98999999999998</v>
      </c>
      <c r="P11" s="35">
        <f>-(L10*(M11-M10))</f>
        <v>-62.396000000000058</v>
      </c>
      <c r="Q11" s="26"/>
      <c r="R11" s="31"/>
      <c r="S11" s="32">
        <f t="shared" si="0"/>
        <v>-281.36600000000004</v>
      </c>
    </row>
    <row r="12" spans="1:19" ht="9.75" customHeight="1" x14ac:dyDescent="0.2">
      <c r="A12" s="39">
        <v>15400</v>
      </c>
      <c r="B12" s="40">
        <v>15500</v>
      </c>
      <c r="C12" s="78">
        <f>'Overall Tables'!C162</f>
        <v>244.53000000000003</v>
      </c>
      <c r="D12" s="40">
        <v>21400</v>
      </c>
      <c r="E12" s="40">
        <v>21500</v>
      </c>
      <c r="F12" s="78">
        <f>'Overall Tables'!C222</f>
        <v>447.93400000000003</v>
      </c>
      <c r="G12" s="40">
        <v>27400</v>
      </c>
      <c r="H12" s="40">
        <v>27500</v>
      </c>
      <c r="I12" s="78">
        <f>'Overall Tables'!C282</f>
        <v>660.68899999999996</v>
      </c>
      <c r="J12" s="68"/>
      <c r="K12" s="132">
        <v>25700</v>
      </c>
      <c r="L12" s="133">
        <v>92300</v>
      </c>
      <c r="M12" s="29">
        <v>3.9E-2</v>
      </c>
      <c r="N12" s="30">
        <f t="shared" si="1"/>
        <v>-109.98</v>
      </c>
      <c r="O12" s="35">
        <f t="shared" si="1"/>
        <v>-108.98999999999998</v>
      </c>
      <c r="P12" s="35">
        <f>+P11</f>
        <v>-62.396000000000058</v>
      </c>
      <c r="Q12" s="35">
        <f>-(L11*(M12-M11))</f>
        <v>-128.49499999999995</v>
      </c>
      <c r="R12" s="31"/>
      <c r="S12" s="32">
        <f t="shared" si="0"/>
        <v>-409.86099999999999</v>
      </c>
    </row>
    <row r="13" spans="1:19" ht="9.75" customHeight="1" x14ac:dyDescent="0.2">
      <c r="A13" s="39">
        <v>15500</v>
      </c>
      <c r="B13" s="40">
        <v>15600</v>
      </c>
      <c r="C13" s="78">
        <f>'Overall Tables'!C163</f>
        <v>247.53000000000003</v>
      </c>
      <c r="D13" s="40">
        <v>21500</v>
      </c>
      <c r="E13" s="40">
        <v>21600</v>
      </c>
      <c r="F13" s="78">
        <f>'Overall Tables'!C223</f>
        <v>451.334</v>
      </c>
      <c r="G13" s="40">
        <v>27500</v>
      </c>
      <c r="H13" s="40">
        <v>27600</v>
      </c>
      <c r="I13" s="78">
        <f>'Overall Tables'!C283</f>
        <v>664.58900000000006</v>
      </c>
      <c r="J13" s="68"/>
      <c r="K13" s="42" t="s">
        <v>46</v>
      </c>
      <c r="L13" s="43"/>
      <c r="M13" s="43"/>
      <c r="N13" s="43"/>
      <c r="O13" s="43"/>
      <c r="P13" s="43"/>
      <c r="Q13" s="43"/>
      <c r="R13" s="43"/>
      <c r="S13" s="44"/>
    </row>
    <row r="14" spans="1:19" ht="9.75" customHeight="1" x14ac:dyDescent="0.2">
      <c r="A14" s="39">
        <v>15600</v>
      </c>
      <c r="B14" s="40">
        <v>15700</v>
      </c>
      <c r="C14" s="78">
        <f>'Overall Tables'!C164</f>
        <v>250.73399999999998</v>
      </c>
      <c r="D14" s="40">
        <v>21600</v>
      </c>
      <c r="E14" s="40">
        <v>21700</v>
      </c>
      <c r="F14" s="78">
        <f>'Overall Tables'!C224</f>
        <v>454.73399999999998</v>
      </c>
      <c r="G14" s="40">
        <v>27600</v>
      </c>
      <c r="H14" s="40">
        <v>27700</v>
      </c>
      <c r="I14" s="78">
        <f>'Overall Tables'!C284</f>
        <v>668.48899999999992</v>
      </c>
      <c r="J14" s="68"/>
      <c r="K14" s="144"/>
      <c r="L14" s="144"/>
      <c r="M14" s="144"/>
      <c r="N14" s="144"/>
      <c r="O14" s="144"/>
      <c r="P14" s="144"/>
      <c r="Q14" s="144"/>
      <c r="R14" s="144"/>
      <c r="S14" s="144"/>
    </row>
    <row r="15" spans="1:19" ht="9.75" customHeight="1" x14ac:dyDescent="0.2">
      <c r="A15" s="39">
        <v>15700</v>
      </c>
      <c r="B15" s="40">
        <v>15800</v>
      </c>
      <c r="C15" s="78">
        <f>'Overall Tables'!C165</f>
        <v>254.13399999999996</v>
      </c>
      <c r="D15" s="40">
        <v>21700</v>
      </c>
      <c r="E15" s="40">
        <v>21800</v>
      </c>
      <c r="F15" s="78">
        <f>'Overall Tables'!C225</f>
        <v>458.13399999999996</v>
      </c>
      <c r="G15" s="40">
        <v>27700</v>
      </c>
      <c r="H15" s="40">
        <v>27800</v>
      </c>
      <c r="I15" s="78">
        <f>'Overall Tables'!C285</f>
        <v>672.38900000000001</v>
      </c>
      <c r="J15" s="68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19" ht="9.75" customHeight="1" x14ac:dyDescent="0.2">
      <c r="A16" s="39">
        <v>15800</v>
      </c>
      <c r="B16" s="40">
        <v>15900</v>
      </c>
      <c r="C16" s="78">
        <f>'Overall Tables'!C166</f>
        <v>257.53400000000005</v>
      </c>
      <c r="D16" s="40">
        <v>21800</v>
      </c>
      <c r="E16" s="40">
        <v>21900</v>
      </c>
      <c r="F16" s="78">
        <f>'Overall Tables'!C226</f>
        <v>461.53400000000005</v>
      </c>
      <c r="G16" s="40">
        <v>27800</v>
      </c>
      <c r="H16" s="40">
        <v>27900</v>
      </c>
      <c r="I16" s="78">
        <f>'Overall Tables'!C286</f>
        <v>676.2890000000001</v>
      </c>
      <c r="J16" s="68"/>
      <c r="K16" s="4"/>
      <c r="L16" s="5"/>
      <c r="M16" s="5"/>
      <c r="N16" s="5"/>
      <c r="O16" s="5"/>
      <c r="P16" s="5"/>
      <c r="Q16" s="5"/>
      <c r="R16" s="5"/>
      <c r="S16" s="6"/>
    </row>
    <row r="17" spans="1:19" ht="9.75" customHeight="1" x14ac:dyDescent="0.2">
      <c r="A17" s="39">
        <v>15900</v>
      </c>
      <c r="B17" s="40">
        <v>16000</v>
      </c>
      <c r="C17" s="78">
        <f>'Overall Tables'!C167</f>
        <v>260.93400000000003</v>
      </c>
      <c r="D17" s="40">
        <v>21900</v>
      </c>
      <c r="E17" s="40">
        <v>22000</v>
      </c>
      <c r="F17" s="78">
        <f>'Overall Tables'!C227</f>
        <v>464.93400000000003</v>
      </c>
      <c r="G17" s="40">
        <v>27900</v>
      </c>
      <c r="H17" s="40">
        <v>28000</v>
      </c>
      <c r="I17" s="78">
        <f>'Overall Tables'!C287</f>
        <v>680.18899999999996</v>
      </c>
      <c r="J17" s="68"/>
      <c r="K17" s="10" t="s">
        <v>40</v>
      </c>
      <c r="L17" s="11"/>
      <c r="M17" s="11"/>
      <c r="N17" s="11"/>
      <c r="O17" s="11"/>
      <c r="P17" s="11"/>
      <c r="Q17" s="11"/>
      <c r="R17" s="11"/>
      <c r="S17" s="12"/>
    </row>
    <row r="18" spans="1:19" ht="9.75" customHeight="1" x14ac:dyDescent="0.2">
      <c r="A18" s="53"/>
      <c r="B18" s="54"/>
      <c r="C18" s="58"/>
      <c r="D18" s="54"/>
      <c r="E18" s="54"/>
      <c r="F18" s="58"/>
      <c r="G18" s="54"/>
      <c r="H18" s="54"/>
      <c r="I18" s="58"/>
      <c r="J18" s="68"/>
      <c r="K18" s="16" t="s">
        <v>2</v>
      </c>
      <c r="L18" s="17" t="s">
        <v>3</v>
      </c>
      <c r="M18" s="17" t="s">
        <v>4</v>
      </c>
      <c r="N18" s="18" t="s">
        <v>5</v>
      </c>
      <c r="O18" s="19"/>
      <c r="P18" s="19"/>
      <c r="Q18" s="19"/>
      <c r="R18" s="19"/>
      <c r="S18" s="20"/>
    </row>
    <row r="19" spans="1:19" ht="9.75" customHeight="1" x14ac:dyDescent="0.2">
      <c r="A19" s="39">
        <v>16000</v>
      </c>
      <c r="B19" s="40">
        <v>16100</v>
      </c>
      <c r="C19" s="78">
        <f>'Overall Tables'!C168</f>
        <v>264.334</v>
      </c>
      <c r="D19" s="40">
        <v>22000</v>
      </c>
      <c r="E19" s="40">
        <v>22100</v>
      </c>
      <c r="F19" s="78">
        <f>'Overall Tables'!C228</f>
        <v>468.334</v>
      </c>
      <c r="G19" s="40">
        <v>28000</v>
      </c>
      <c r="H19" s="40">
        <v>28100</v>
      </c>
      <c r="I19" s="78">
        <f>'Overall Tables'!C288</f>
        <v>684.08900000000006</v>
      </c>
      <c r="J19" s="68"/>
      <c r="K19" s="132">
        <v>0</v>
      </c>
      <c r="L19" s="133">
        <v>4600</v>
      </c>
      <c r="M19" s="29">
        <v>0.02</v>
      </c>
      <c r="N19" s="25"/>
      <c r="O19" s="26"/>
      <c r="P19" s="26"/>
      <c r="Q19" s="26"/>
      <c r="R19" s="27"/>
      <c r="S19" s="28"/>
    </row>
    <row r="20" spans="1:19" ht="9.75" customHeight="1" x14ac:dyDescent="0.2">
      <c r="A20" s="39">
        <v>16100</v>
      </c>
      <c r="B20" s="40">
        <v>16200</v>
      </c>
      <c r="C20" s="78">
        <f>'Overall Tables'!C169</f>
        <v>267.73399999999998</v>
      </c>
      <c r="D20" s="40">
        <v>22100</v>
      </c>
      <c r="E20" s="40">
        <v>22200</v>
      </c>
      <c r="F20" s="78">
        <f>'Overall Tables'!C229</f>
        <v>471.73399999999998</v>
      </c>
      <c r="G20" s="40">
        <v>28100</v>
      </c>
      <c r="H20" s="40">
        <v>28200</v>
      </c>
      <c r="I20" s="78">
        <f>'Overall Tables'!C289</f>
        <v>687.98899999999992</v>
      </c>
      <c r="J20" s="68"/>
      <c r="K20" s="132">
        <v>4601</v>
      </c>
      <c r="L20" s="133" t="s">
        <v>17</v>
      </c>
      <c r="M20" s="29">
        <v>3.9E-2</v>
      </c>
      <c r="N20" s="30">
        <f>-(L19*(M20-M19))</f>
        <v>-87.399999999999991</v>
      </c>
      <c r="O20" s="26"/>
      <c r="P20" s="26"/>
      <c r="Q20" s="26"/>
      <c r="R20" s="31"/>
      <c r="S20" s="32">
        <f t="shared" ref="S20" si="2">SUM(N20:R20)</f>
        <v>-87.399999999999991</v>
      </c>
    </row>
    <row r="21" spans="1:19" ht="9.75" customHeight="1" x14ac:dyDescent="0.2">
      <c r="A21" s="39">
        <v>16200</v>
      </c>
      <c r="B21" s="40">
        <v>16300</v>
      </c>
      <c r="C21" s="78">
        <f>'Overall Tables'!C170</f>
        <v>271.13399999999996</v>
      </c>
      <c r="D21" s="40">
        <v>22200</v>
      </c>
      <c r="E21" s="40">
        <v>22300</v>
      </c>
      <c r="F21" s="78">
        <f>'Overall Tables'!C230</f>
        <v>475.13399999999996</v>
      </c>
      <c r="G21" s="40">
        <v>28200</v>
      </c>
      <c r="H21" s="40">
        <v>28300</v>
      </c>
      <c r="I21" s="78">
        <f>'Overall Tables'!C290</f>
        <v>691.88900000000001</v>
      </c>
      <c r="J21" s="68"/>
      <c r="K21" s="132"/>
      <c r="L21" s="133"/>
      <c r="M21" s="29"/>
      <c r="N21" s="30"/>
      <c r="O21" s="35"/>
      <c r="P21" s="15"/>
      <c r="Q21" s="26"/>
      <c r="R21" s="31"/>
      <c r="S21" s="32"/>
    </row>
    <row r="22" spans="1:19" ht="9.75" customHeight="1" x14ac:dyDescent="0.2">
      <c r="A22" s="39">
        <v>16300</v>
      </c>
      <c r="B22" s="40">
        <v>16400</v>
      </c>
      <c r="C22" s="78">
        <f>'Overall Tables'!C171</f>
        <v>274.53400000000005</v>
      </c>
      <c r="D22" s="40">
        <v>22300</v>
      </c>
      <c r="E22" s="40">
        <v>22400</v>
      </c>
      <c r="F22" s="78">
        <f>'Overall Tables'!C231</f>
        <v>478.53400000000005</v>
      </c>
      <c r="G22" s="40">
        <v>28300</v>
      </c>
      <c r="H22" s="40">
        <v>28400</v>
      </c>
      <c r="I22" s="78">
        <f>'Overall Tables'!C291</f>
        <v>695.7890000000001</v>
      </c>
      <c r="J22" s="68"/>
      <c r="K22" s="42" t="s">
        <v>46</v>
      </c>
      <c r="L22" s="43"/>
      <c r="M22" s="43"/>
      <c r="N22" s="43"/>
      <c r="O22" s="43"/>
      <c r="P22" s="43"/>
      <c r="Q22" s="43"/>
      <c r="R22" s="43"/>
      <c r="S22" s="44"/>
    </row>
    <row r="23" spans="1:19" ht="9.75" customHeight="1" x14ac:dyDescent="0.2">
      <c r="A23" s="39">
        <v>16400</v>
      </c>
      <c r="B23" s="40">
        <v>16500</v>
      </c>
      <c r="C23" s="78">
        <f>'Overall Tables'!C172</f>
        <v>277.93400000000003</v>
      </c>
      <c r="D23" s="40">
        <v>22400</v>
      </c>
      <c r="E23" s="40">
        <v>22500</v>
      </c>
      <c r="F23" s="78">
        <f>'Overall Tables'!C232</f>
        <v>481.93400000000003</v>
      </c>
      <c r="G23" s="40">
        <v>28400</v>
      </c>
      <c r="H23" s="40">
        <v>28500</v>
      </c>
      <c r="I23" s="78">
        <f>'Overall Tables'!C292</f>
        <v>699.68899999999996</v>
      </c>
      <c r="J23" s="68"/>
    </row>
    <row r="24" spans="1:19" ht="9.75" customHeight="1" x14ac:dyDescent="0.2">
      <c r="A24" s="39">
        <v>16500</v>
      </c>
      <c r="B24" s="40">
        <v>16600</v>
      </c>
      <c r="C24" s="78">
        <f>'Overall Tables'!C173</f>
        <v>281.334</v>
      </c>
      <c r="D24" s="40">
        <v>22500</v>
      </c>
      <c r="E24" s="40">
        <v>22600</v>
      </c>
      <c r="F24" s="78">
        <f>'Overall Tables'!C233</f>
        <v>485.334</v>
      </c>
      <c r="G24" s="40">
        <v>28500</v>
      </c>
      <c r="H24" s="40">
        <v>28600</v>
      </c>
      <c r="I24" s="78">
        <f>'Overall Tables'!C293</f>
        <v>703.58900000000006</v>
      </c>
      <c r="J24" s="68"/>
    </row>
    <row r="25" spans="1:19" ht="9.75" customHeight="1" x14ac:dyDescent="0.2">
      <c r="A25" s="39">
        <v>16600</v>
      </c>
      <c r="B25" s="40">
        <v>16700</v>
      </c>
      <c r="C25" s="78">
        <f>'Overall Tables'!C174</f>
        <v>284.73399999999998</v>
      </c>
      <c r="D25" s="40">
        <v>22600</v>
      </c>
      <c r="E25" s="40">
        <v>22700</v>
      </c>
      <c r="F25" s="78">
        <f>'Overall Tables'!C234</f>
        <v>488.73399999999998</v>
      </c>
      <c r="G25" s="40">
        <v>28600</v>
      </c>
      <c r="H25" s="40">
        <v>28700</v>
      </c>
      <c r="I25" s="78">
        <f>'Overall Tables'!C294</f>
        <v>707.48899999999992</v>
      </c>
      <c r="J25" s="68"/>
    </row>
    <row r="26" spans="1:19" ht="9.75" customHeight="1" x14ac:dyDescent="0.2">
      <c r="A26" s="39">
        <v>16700</v>
      </c>
      <c r="B26" s="40">
        <v>16800</v>
      </c>
      <c r="C26" s="78">
        <f>'Overall Tables'!C175</f>
        <v>288.13399999999996</v>
      </c>
      <c r="D26" s="40">
        <v>22700</v>
      </c>
      <c r="E26" s="40">
        <v>22800</v>
      </c>
      <c r="F26" s="78">
        <f>'Overall Tables'!C235</f>
        <v>492.13399999999996</v>
      </c>
      <c r="G26" s="40">
        <v>28700</v>
      </c>
      <c r="H26" s="40">
        <v>28800</v>
      </c>
      <c r="I26" s="78">
        <f>'Overall Tables'!C295</f>
        <v>711.38900000000001</v>
      </c>
      <c r="J26" s="68"/>
    </row>
    <row r="27" spans="1:19" ht="9.75" customHeight="1" x14ac:dyDescent="0.2">
      <c r="A27" s="39">
        <v>16800</v>
      </c>
      <c r="B27" s="40">
        <v>16900</v>
      </c>
      <c r="C27" s="78">
        <f>'Overall Tables'!C176</f>
        <v>291.53400000000005</v>
      </c>
      <c r="D27" s="40">
        <v>22800</v>
      </c>
      <c r="E27" s="40">
        <v>22900</v>
      </c>
      <c r="F27" s="78">
        <f>'Overall Tables'!C236</f>
        <v>495.53400000000005</v>
      </c>
      <c r="G27" s="40">
        <v>28800</v>
      </c>
      <c r="H27" s="40">
        <v>28900</v>
      </c>
      <c r="I27" s="78">
        <f>'Overall Tables'!C296</f>
        <v>715.2890000000001</v>
      </c>
      <c r="J27" s="68"/>
    </row>
    <row r="28" spans="1:19" ht="9.75" customHeight="1" x14ac:dyDescent="0.2">
      <c r="A28" s="39">
        <v>16900</v>
      </c>
      <c r="B28" s="40">
        <v>17000</v>
      </c>
      <c r="C28" s="78">
        <f>'Overall Tables'!C177</f>
        <v>294.93400000000003</v>
      </c>
      <c r="D28" s="40">
        <v>22900</v>
      </c>
      <c r="E28" s="40">
        <v>23000</v>
      </c>
      <c r="F28" s="78">
        <f>'Overall Tables'!C237</f>
        <v>498.93400000000003</v>
      </c>
      <c r="G28" s="40">
        <v>28900</v>
      </c>
      <c r="H28" s="40">
        <v>29000</v>
      </c>
      <c r="I28" s="78">
        <f>'Overall Tables'!C297</f>
        <v>719.18899999999996</v>
      </c>
      <c r="J28" s="68"/>
    </row>
    <row r="29" spans="1:19" ht="9.75" customHeight="1" x14ac:dyDescent="0.2">
      <c r="A29" s="53"/>
      <c r="B29" s="54"/>
      <c r="C29" s="58"/>
      <c r="D29" s="54"/>
      <c r="E29" s="54"/>
      <c r="F29" s="58"/>
      <c r="G29" s="79"/>
      <c r="H29" s="79"/>
      <c r="I29" s="58"/>
      <c r="J29" s="68"/>
    </row>
    <row r="30" spans="1:19" ht="9.75" customHeight="1" x14ac:dyDescent="0.2">
      <c r="A30" s="39">
        <v>17000</v>
      </c>
      <c r="B30" s="40">
        <v>17100</v>
      </c>
      <c r="C30" s="78">
        <f>'Overall Tables'!C178</f>
        <v>298.334</v>
      </c>
      <c r="D30" s="40">
        <v>23000</v>
      </c>
      <c r="E30" s="40">
        <v>23100</v>
      </c>
      <c r="F30" s="78">
        <f>'Overall Tables'!C238</f>
        <v>502.334</v>
      </c>
      <c r="G30" s="40">
        <v>29000</v>
      </c>
      <c r="H30" s="40">
        <v>29100</v>
      </c>
      <c r="I30" s="78">
        <f>'Overall Tables'!C298</f>
        <v>723.08900000000006</v>
      </c>
      <c r="J30" s="68"/>
    </row>
    <row r="31" spans="1:19" ht="9.75" customHeight="1" x14ac:dyDescent="0.2">
      <c r="A31" s="39">
        <v>17100</v>
      </c>
      <c r="B31" s="40">
        <v>17200</v>
      </c>
      <c r="C31" s="78">
        <f>'Overall Tables'!C179</f>
        <v>301.73399999999998</v>
      </c>
      <c r="D31" s="40">
        <v>23100</v>
      </c>
      <c r="E31" s="40">
        <v>23200</v>
      </c>
      <c r="F31" s="78">
        <f>'Overall Tables'!C239</f>
        <v>505.73399999999998</v>
      </c>
      <c r="G31" s="40">
        <v>29100</v>
      </c>
      <c r="H31" s="40">
        <v>29200</v>
      </c>
      <c r="I31" s="78">
        <f>'Overall Tables'!C299</f>
        <v>726.98899999999992</v>
      </c>
      <c r="J31" s="68"/>
    </row>
    <row r="32" spans="1:19" ht="9.75" customHeight="1" x14ac:dyDescent="0.2">
      <c r="A32" s="39">
        <v>17200</v>
      </c>
      <c r="B32" s="40">
        <v>17300</v>
      </c>
      <c r="C32" s="78">
        <f>'Overall Tables'!C180</f>
        <v>305.13399999999996</v>
      </c>
      <c r="D32" s="40">
        <v>23200</v>
      </c>
      <c r="E32" s="40">
        <v>23300</v>
      </c>
      <c r="F32" s="78">
        <f>'Overall Tables'!C240</f>
        <v>509.13399999999996</v>
      </c>
      <c r="G32" s="40">
        <v>29200</v>
      </c>
      <c r="H32" s="40">
        <v>29300</v>
      </c>
      <c r="I32" s="78">
        <f>'Overall Tables'!C300</f>
        <v>730.88900000000001</v>
      </c>
      <c r="J32" s="68"/>
    </row>
    <row r="33" spans="1:10" ht="9.75" customHeight="1" x14ac:dyDescent="0.2">
      <c r="A33" s="39">
        <v>17300</v>
      </c>
      <c r="B33" s="40">
        <v>17400</v>
      </c>
      <c r="C33" s="78">
        <f>'Overall Tables'!C181</f>
        <v>308.53400000000005</v>
      </c>
      <c r="D33" s="40">
        <v>23300</v>
      </c>
      <c r="E33" s="40">
        <v>23400</v>
      </c>
      <c r="F33" s="78">
        <f>'Overall Tables'!C241</f>
        <v>512.53400000000011</v>
      </c>
      <c r="G33" s="40">
        <v>29300</v>
      </c>
      <c r="H33" s="40">
        <v>29400</v>
      </c>
      <c r="I33" s="78">
        <f>'Overall Tables'!C301</f>
        <v>734.7890000000001</v>
      </c>
      <c r="J33" s="68"/>
    </row>
    <row r="34" spans="1:10" ht="9.75" customHeight="1" x14ac:dyDescent="0.2">
      <c r="A34" s="39">
        <v>17400</v>
      </c>
      <c r="B34" s="40">
        <v>17500</v>
      </c>
      <c r="C34" s="78">
        <f>'Overall Tables'!C182</f>
        <v>311.93400000000003</v>
      </c>
      <c r="D34" s="40">
        <v>23400</v>
      </c>
      <c r="E34" s="40">
        <v>23500</v>
      </c>
      <c r="F34" s="78">
        <f>'Overall Tables'!C242</f>
        <v>515.93399999999997</v>
      </c>
      <c r="G34" s="40">
        <v>29400</v>
      </c>
      <c r="H34" s="40">
        <v>29500</v>
      </c>
      <c r="I34" s="78">
        <f>'Overall Tables'!C302</f>
        <v>738.68899999999996</v>
      </c>
      <c r="J34" s="68"/>
    </row>
    <row r="35" spans="1:10" ht="9.75" customHeight="1" x14ac:dyDescent="0.2">
      <c r="A35" s="39">
        <v>17500</v>
      </c>
      <c r="B35" s="40">
        <v>17600</v>
      </c>
      <c r="C35" s="78">
        <f>'Overall Tables'!C183</f>
        <v>315.334</v>
      </c>
      <c r="D35" s="40">
        <v>23500</v>
      </c>
      <c r="E35" s="40">
        <v>23600</v>
      </c>
      <c r="F35" s="78">
        <f>'Overall Tables'!C243</f>
        <v>519.33400000000006</v>
      </c>
      <c r="G35" s="40">
        <v>29500</v>
      </c>
      <c r="H35" s="40">
        <v>29600</v>
      </c>
      <c r="I35" s="78">
        <f>'Overall Tables'!C303</f>
        <v>742.58900000000006</v>
      </c>
      <c r="J35" s="68"/>
    </row>
    <row r="36" spans="1:10" ht="9.75" customHeight="1" x14ac:dyDescent="0.2">
      <c r="A36" s="39">
        <v>17600</v>
      </c>
      <c r="B36" s="40">
        <v>17700</v>
      </c>
      <c r="C36" s="78">
        <f>'Overall Tables'!C184</f>
        <v>318.73399999999998</v>
      </c>
      <c r="D36" s="40">
        <v>23600</v>
      </c>
      <c r="E36" s="40">
        <v>23700</v>
      </c>
      <c r="F36" s="78">
        <f>'Overall Tables'!C244</f>
        <v>522.73399999999992</v>
      </c>
      <c r="G36" s="40">
        <v>29600</v>
      </c>
      <c r="H36" s="40">
        <v>29700</v>
      </c>
      <c r="I36" s="78">
        <f>'Overall Tables'!C304</f>
        <v>746.48899999999992</v>
      </c>
      <c r="J36" s="68"/>
    </row>
    <row r="37" spans="1:10" ht="9.75" customHeight="1" x14ac:dyDescent="0.2">
      <c r="A37" s="39">
        <v>17700</v>
      </c>
      <c r="B37" s="40">
        <v>17800</v>
      </c>
      <c r="C37" s="78">
        <f>'Overall Tables'!C185</f>
        <v>322.13399999999996</v>
      </c>
      <c r="D37" s="40">
        <v>23700</v>
      </c>
      <c r="E37" s="40">
        <v>23800</v>
      </c>
      <c r="F37" s="78">
        <f>'Overall Tables'!C245</f>
        <v>526.13400000000001</v>
      </c>
      <c r="G37" s="40">
        <v>29700</v>
      </c>
      <c r="H37" s="40">
        <v>29800</v>
      </c>
      <c r="I37" s="78">
        <f>'Overall Tables'!C305</f>
        <v>750.38900000000001</v>
      </c>
      <c r="J37" s="68"/>
    </row>
    <row r="38" spans="1:10" ht="9.75" customHeight="1" x14ac:dyDescent="0.2">
      <c r="A38" s="39">
        <v>17800</v>
      </c>
      <c r="B38" s="40">
        <v>17900</v>
      </c>
      <c r="C38" s="78">
        <f>'Overall Tables'!C186</f>
        <v>325.53400000000005</v>
      </c>
      <c r="D38" s="40">
        <v>23800</v>
      </c>
      <c r="E38" s="40">
        <v>23900</v>
      </c>
      <c r="F38" s="78">
        <f>'Overall Tables'!C246</f>
        <v>529.53400000000011</v>
      </c>
      <c r="G38" s="40">
        <v>29800</v>
      </c>
      <c r="H38" s="40">
        <v>29900</v>
      </c>
      <c r="I38" s="78">
        <f>'Overall Tables'!C306</f>
        <v>754.2890000000001</v>
      </c>
      <c r="J38" s="68"/>
    </row>
    <row r="39" spans="1:10" ht="9.75" customHeight="1" x14ac:dyDescent="0.2">
      <c r="A39" s="39">
        <v>17900</v>
      </c>
      <c r="B39" s="40">
        <v>18000</v>
      </c>
      <c r="C39" s="78">
        <f>'Overall Tables'!C187</f>
        <v>328.93400000000003</v>
      </c>
      <c r="D39" s="40">
        <v>23900</v>
      </c>
      <c r="E39" s="40">
        <v>24000</v>
      </c>
      <c r="F39" s="78">
        <f>'Overall Tables'!C247</f>
        <v>532.93399999999997</v>
      </c>
      <c r="G39" s="40">
        <v>29900</v>
      </c>
      <c r="H39" s="40">
        <v>30000</v>
      </c>
      <c r="I39" s="78">
        <f>'Overall Tables'!C307</f>
        <v>758.18899999999996</v>
      </c>
      <c r="J39" s="68"/>
    </row>
    <row r="40" spans="1:10" ht="9.75" customHeight="1" x14ac:dyDescent="0.2">
      <c r="A40" s="53"/>
      <c r="B40" s="54"/>
      <c r="C40" s="58"/>
      <c r="D40" s="79"/>
      <c r="E40" s="79"/>
      <c r="F40" s="58"/>
      <c r="G40" s="76"/>
      <c r="H40" s="76"/>
      <c r="I40" s="58"/>
      <c r="J40" s="68"/>
    </row>
    <row r="41" spans="1:10" ht="9.75" customHeight="1" x14ac:dyDescent="0.2">
      <c r="A41" s="39">
        <v>18000</v>
      </c>
      <c r="B41" s="40">
        <v>18100</v>
      </c>
      <c r="C41" s="78">
        <f>'Overall Tables'!C188</f>
        <v>332.334</v>
      </c>
      <c r="D41" s="40">
        <v>24000</v>
      </c>
      <c r="E41" s="40">
        <v>24100</v>
      </c>
      <c r="F41" s="78">
        <f>'Overall Tables'!C248</f>
        <v>536.33400000000006</v>
      </c>
      <c r="G41" s="40">
        <v>30000</v>
      </c>
      <c r="H41" s="40">
        <v>30100</v>
      </c>
      <c r="I41" s="78">
        <f>'Overall Tables'!C308</f>
        <v>762.08900000000006</v>
      </c>
      <c r="J41" s="68"/>
    </row>
    <row r="42" spans="1:10" ht="9.75" customHeight="1" x14ac:dyDescent="0.2">
      <c r="A42" s="39">
        <v>18100</v>
      </c>
      <c r="B42" s="40">
        <v>18200</v>
      </c>
      <c r="C42" s="78">
        <f>'Overall Tables'!C189</f>
        <v>335.73399999999998</v>
      </c>
      <c r="D42" s="40">
        <v>24100</v>
      </c>
      <c r="E42" s="40">
        <v>24200</v>
      </c>
      <c r="F42" s="78">
        <f>'Overall Tables'!C249</f>
        <v>539.73399999999992</v>
      </c>
      <c r="G42" s="40">
        <v>30100</v>
      </c>
      <c r="H42" s="40">
        <v>30200</v>
      </c>
      <c r="I42" s="78">
        <f>'Overall Tables'!C309</f>
        <v>765.98899999999992</v>
      </c>
      <c r="J42" s="68"/>
    </row>
    <row r="43" spans="1:10" ht="9.75" customHeight="1" x14ac:dyDescent="0.2">
      <c r="A43" s="39">
        <v>18200</v>
      </c>
      <c r="B43" s="40">
        <v>18300</v>
      </c>
      <c r="C43" s="78">
        <f>'Overall Tables'!C190</f>
        <v>339.13399999999996</v>
      </c>
      <c r="D43" s="40">
        <v>24200</v>
      </c>
      <c r="E43" s="40">
        <v>24300</v>
      </c>
      <c r="F43" s="78">
        <f>'Overall Tables'!C250</f>
        <v>543.13400000000001</v>
      </c>
      <c r="G43" s="40">
        <v>30200</v>
      </c>
      <c r="H43" s="40">
        <v>30300</v>
      </c>
      <c r="I43" s="78">
        <f>'Overall Tables'!C310</f>
        <v>769.88900000000001</v>
      </c>
      <c r="J43" s="68"/>
    </row>
    <row r="44" spans="1:10" ht="9.75" customHeight="1" x14ac:dyDescent="0.2">
      <c r="A44" s="39">
        <v>18300</v>
      </c>
      <c r="B44" s="40">
        <v>18400</v>
      </c>
      <c r="C44" s="78">
        <f>'Overall Tables'!C191</f>
        <v>342.53400000000005</v>
      </c>
      <c r="D44" s="40">
        <v>24300</v>
      </c>
      <c r="E44" s="40">
        <v>24400</v>
      </c>
      <c r="F44" s="78">
        <f>'Overall Tables'!C251</f>
        <v>546.53400000000011</v>
      </c>
      <c r="G44" s="40">
        <v>30300</v>
      </c>
      <c r="H44" s="40">
        <v>30400</v>
      </c>
      <c r="I44" s="78">
        <f>'Overall Tables'!C311</f>
        <v>773.7890000000001</v>
      </c>
      <c r="J44" s="68"/>
    </row>
    <row r="45" spans="1:10" ht="9.75" customHeight="1" x14ac:dyDescent="0.2">
      <c r="A45" s="39">
        <v>18400</v>
      </c>
      <c r="B45" s="40">
        <v>18500</v>
      </c>
      <c r="C45" s="78">
        <f>'Overall Tables'!C192</f>
        <v>345.93400000000003</v>
      </c>
      <c r="D45" s="40">
        <v>24400</v>
      </c>
      <c r="E45" s="40">
        <v>24500</v>
      </c>
      <c r="F45" s="78">
        <f>'Overall Tables'!C252</f>
        <v>549.93399999999997</v>
      </c>
      <c r="G45" s="40">
        <v>30400</v>
      </c>
      <c r="H45" s="40">
        <v>30500</v>
      </c>
      <c r="I45" s="78">
        <f>'Overall Tables'!C312</f>
        <v>777.68899999999996</v>
      </c>
    </row>
    <row r="46" spans="1:10" ht="9.75" customHeight="1" x14ac:dyDescent="0.2">
      <c r="A46" s="39">
        <v>18500</v>
      </c>
      <c r="B46" s="40">
        <v>18600</v>
      </c>
      <c r="C46" s="78">
        <f>'Overall Tables'!C193</f>
        <v>349.334</v>
      </c>
      <c r="D46" s="40">
        <v>24500</v>
      </c>
      <c r="E46" s="40">
        <v>24600</v>
      </c>
      <c r="F46" s="78">
        <f>'Overall Tables'!C253</f>
        <v>553.33400000000006</v>
      </c>
      <c r="G46" s="40">
        <v>30500</v>
      </c>
      <c r="H46" s="40">
        <v>30600</v>
      </c>
      <c r="I46" s="78">
        <f>'Overall Tables'!C313</f>
        <v>781.58900000000006</v>
      </c>
    </row>
    <row r="47" spans="1:10" ht="9.75" customHeight="1" x14ac:dyDescent="0.2">
      <c r="A47" s="39">
        <v>18600</v>
      </c>
      <c r="B47" s="40">
        <v>18700</v>
      </c>
      <c r="C47" s="78">
        <f>'Overall Tables'!C194</f>
        <v>352.73399999999998</v>
      </c>
      <c r="D47" s="40">
        <v>24600</v>
      </c>
      <c r="E47" s="40">
        <v>24700</v>
      </c>
      <c r="F47" s="78">
        <f>'Overall Tables'!C254</f>
        <v>556.73399999999992</v>
      </c>
      <c r="G47" s="40">
        <v>30600</v>
      </c>
      <c r="H47" s="40">
        <v>30700</v>
      </c>
      <c r="I47" s="78">
        <f>'Overall Tables'!C314</f>
        <v>785.48899999999992</v>
      </c>
    </row>
    <row r="48" spans="1:10" ht="9.75" customHeight="1" x14ac:dyDescent="0.2">
      <c r="A48" s="39">
        <v>18700</v>
      </c>
      <c r="B48" s="40">
        <v>18800</v>
      </c>
      <c r="C48" s="78">
        <f>'Overall Tables'!C195</f>
        <v>356.13399999999996</v>
      </c>
      <c r="D48" s="40">
        <v>24700</v>
      </c>
      <c r="E48" s="40">
        <v>24800</v>
      </c>
      <c r="F48" s="78">
        <f>'Overall Tables'!C255</f>
        <v>560.13400000000001</v>
      </c>
      <c r="G48" s="40">
        <v>30700</v>
      </c>
      <c r="H48" s="40">
        <v>30800</v>
      </c>
      <c r="I48" s="78">
        <f>'Overall Tables'!C315</f>
        <v>789.38900000000001</v>
      </c>
    </row>
    <row r="49" spans="1:9" ht="9.75" customHeight="1" x14ac:dyDescent="0.2">
      <c r="A49" s="39">
        <v>18800</v>
      </c>
      <c r="B49" s="40">
        <v>18900</v>
      </c>
      <c r="C49" s="78">
        <f>'Overall Tables'!C196</f>
        <v>359.53400000000005</v>
      </c>
      <c r="D49" s="40">
        <v>24800</v>
      </c>
      <c r="E49" s="40">
        <v>24900</v>
      </c>
      <c r="F49" s="78">
        <f>'Overall Tables'!C256</f>
        <v>563.53400000000011</v>
      </c>
      <c r="G49" s="40">
        <v>30800</v>
      </c>
      <c r="H49" s="40">
        <v>30900</v>
      </c>
      <c r="I49" s="78">
        <f>'Overall Tables'!C316</f>
        <v>793.2890000000001</v>
      </c>
    </row>
    <row r="50" spans="1:9" ht="9.75" customHeight="1" x14ac:dyDescent="0.2">
      <c r="A50" s="39">
        <v>18900</v>
      </c>
      <c r="B50" s="40">
        <v>19000</v>
      </c>
      <c r="C50" s="78">
        <f>'Overall Tables'!C197</f>
        <v>362.93400000000003</v>
      </c>
      <c r="D50" s="40">
        <v>24900</v>
      </c>
      <c r="E50" s="40">
        <v>25000</v>
      </c>
      <c r="F50" s="78">
        <f>'Overall Tables'!C257</f>
        <v>566.93399999999997</v>
      </c>
      <c r="G50" s="40">
        <v>30900</v>
      </c>
      <c r="H50" s="40">
        <v>31000</v>
      </c>
      <c r="I50" s="78">
        <f>'Overall Tables'!C317</f>
        <v>797.18899999999996</v>
      </c>
    </row>
    <row r="51" spans="1:9" ht="9.75" customHeight="1" x14ac:dyDescent="0.2">
      <c r="A51" s="80"/>
      <c r="B51" s="79"/>
      <c r="C51" s="58"/>
      <c r="D51" s="76"/>
      <c r="E51" s="76"/>
      <c r="F51" s="58"/>
      <c r="G51" s="54"/>
      <c r="H51" s="54"/>
      <c r="I51" s="58"/>
    </row>
    <row r="52" spans="1:9" ht="9.75" customHeight="1" x14ac:dyDescent="0.2">
      <c r="A52" s="39">
        <v>19000</v>
      </c>
      <c r="B52" s="40">
        <v>19100</v>
      </c>
      <c r="C52" s="78">
        <f>'Overall Tables'!C198</f>
        <v>366.334</v>
      </c>
      <c r="D52" s="40">
        <v>25000</v>
      </c>
      <c r="E52" s="40">
        <v>25100</v>
      </c>
      <c r="F52" s="78">
        <f>'Overall Tables'!C258</f>
        <v>570.33400000000006</v>
      </c>
      <c r="G52" s="40">
        <v>31000</v>
      </c>
      <c r="H52" s="40">
        <v>31100</v>
      </c>
      <c r="I52" s="78">
        <f>'Overall Tables'!C318</f>
        <v>801.08900000000006</v>
      </c>
    </row>
    <row r="53" spans="1:9" ht="9.75" customHeight="1" x14ac:dyDescent="0.2">
      <c r="A53" s="39">
        <v>19100</v>
      </c>
      <c r="B53" s="40">
        <v>19200</v>
      </c>
      <c r="C53" s="78">
        <f>'Overall Tables'!C199</f>
        <v>369.73399999999998</v>
      </c>
      <c r="D53" s="40">
        <v>25100</v>
      </c>
      <c r="E53" s="40">
        <v>25200</v>
      </c>
      <c r="F53" s="78">
        <f>'Overall Tables'!C259</f>
        <v>573.73399999999992</v>
      </c>
      <c r="G53" s="40">
        <v>31100</v>
      </c>
      <c r="H53" s="40">
        <v>31200</v>
      </c>
      <c r="I53" s="78">
        <f>'Overall Tables'!C319</f>
        <v>804.98899999999992</v>
      </c>
    </row>
    <row r="54" spans="1:9" ht="9.75" customHeight="1" x14ac:dyDescent="0.2">
      <c r="A54" s="39">
        <v>19200</v>
      </c>
      <c r="B54" s="40">
        <v>19300</v>
      </c>
      <c r="C54" s="78">
        <f>'Overall Tables'!C200</f>
        <v>373.13399999999996</v>
      </c>
      <c r="D54" s="40">
        <v>25200</v>
      </c>
      <c r="E54" s="40">
        <v>25300</v>
      </c>
      <c r="F54" s="78">
        <f>'Overall Tables'!C260</f>
        <v>577.13400000000001</v>
      </c>
      <c r="G54" s="40">
        <v>31200</v>
      </c>
      <c r="H54" s="40">
        <v>31300</v>
      </c>
      <c r="I54" s="78">
        <f>'Overall Tables'!C320</f>
        <v>808.88900000000001</v>
      </c>
    </row>
    <row r="55" spans="1:9" ht="9.75" customHeight="1" x14ac:dyDescent="0.2">
      <c r="A55" s="39">
        <v>19300</v>
      </c>
      <c r="B55" s="40">
        <v>19400</v>
      </c>
      <c r="C55" s="78">
        <f>'Overall Tables'!C201</f>
        <v>376.53400000000005</v>
      </c>
      <c r="D55" s="40">
        <v>25300</v>
      </c>
      <c r="E55" s="40">
        <v>25400</v>
      </c>
      <c r="F55" s="78">
        <f>'Overall Tables'!C261</f>
        <v>580.53400000000011</v>
      </c>
      <c r="G55" s="40">
        <v>31300</v>
      </c>
      <c r="H55" s="40">
        <v>31400</v>
      </c>
      <c r="I55" s="78">
        <f>'Overall Tables'!C321</f>
        <v>812.7890000000001</v>
      </c>
    </row>
    <row r="56" spans="1:9" ht="9.75" customHeight="1" x14ac:dyDescent="0.2">
      <c r="A56" s="39">
        <v>19400</v>
      </c>
      <c r="B56" s="40">
        <v>19500</v>
      </c>
      <c r="C56" s="78">
        <f>'Overall Tables'!C202</f>
        <v>379.93400000000003</v>
      </c>
      <c r="D56" s="40">
        <v>25400</v>
      </c>
      <c r="E56" s="40">
        <v>25500</v>
      </c>
      <c r="F56" s="78">
        <f>'Overall Tables'!C262</f>
        <v>583.93399999999997</v>
      </c>
      <c r="G56" s="40">
        <v>31400</v>
      </c>
      <c r="H56" s="40">
        <v>31500</v>
      </c>
      <c r="I56" s="78">
        <f>'Overall Tables'!C322</f>
        <v>816.68899999999996</v>
      </c>
    </row>
    <row r="57" spans="1:9" ht="9.75" customHeight="1" x14ac:dyDescent="0.2">
      <c r="A57" s="39">
        <v>19500</v>
      </c>
      <c r="B57" s="40">
        <v>19600</v>
      </c>
      <c r="C57" s="78">
        <f>'Overall Tables'!C203</f>
        <v>383.334</v>
      </c>
      <c r="D57" s="40">
        <v>25500</v>
      </c>
      <c r="E57" s="40">
        <v>25600</v>
      </c>
      <c r="F57" s="78">
        <f>'Overall Tables'!C263</f>
        <v>587.33400000000006</v>
      </c>
      <c r="G57" s="40">
        <v>31500</v>
      </c>
      <c r="H57" s="40">
        <v>31600</v>
      </c>
      <c r="I57" s="78">
        <f>'Overall Tables'!C323</f>
        <v>820.58900000000006</v>
      </c>
    </row>
    <row r="58" spans="1:9" ht="9.75" customHeight="1" x14ac:dyDescent="0.2">
      <c r="A58" s="39">
        <v>19600</v>
      </c>
      <c r="B58" s="40">
        <v>19700</v>
      </c>
      <c r="C58" s="78">
        <f>'Overall Tables'!C204</f>
        <v>386.73399999999998</v>
      </c>
      <c r="D58" s="40">
        <v>25600</v>
      </c>
      <c r="E58" s="40">
        <v>25700</v>
      </c>
      <c r="F58" s="78">
        <f>'Overall Tables'!C264</f>
        <v>590.73399999999992</v>
      </c>
      <c r="G58" s="40">
        <v>31600</v>
      </c>
      <c r="H58" s="40">
        <v>31700</v>
      </c>
      <c r="I58" s="78">
        <f>'Overall Tables'!C324</f>
        <v>824.48899999999992</v>
      </c>
    </row>
    <row r="59" spans="1:9" ht="9.75" customHeight="1" x14ac:dyDescent="0.2">
      <c r="A59" s="39">
        <v>19700</v>
      </c>
      <c r="B59" s="40">
        <v>19800</v>
      </c>
      <c r="C59" s="78">
        <f>'Overall Tables'!C205</f>
        <v>390.13399999999996</v>
      </c>
      <c r="D59" s="40">
        <v>25700</v>
      </c>
      <c r="E59" s="40">
        <v>25800</v>
      </c>
      <c r="F59" s="78">
        <f>'Overall Tables'!C265</f>
        <v>594.38900000000001</v>
      </c>
      <c r="G59" s="40">
        <v>31700</v>
      </c>
      <c r="H59" s="40">
        <v>31800</v>
      </c>
      <c r="I59" s="78">
        <f>'Overall Tables'!C325</f>
        <v>828.38900000000001</v>
      </c>
    </row>
    <row r="60" spans="1:9" ht="9.75" customHeight="1" x14ac:dyDescent="0.2">
      <c r="A60" s="39">
        <v>19800</v>
      </c>
      <c r="B60" s="40">
        <v>19900</v>
      </c>
      <c r="C60" s="78">
        <f>'Overall Tables'!C206</f>
        <v>393.53400000000005</v>
      </c>
      <c r="D60" s="40">
        <v>25800</v>
      </c>
      <c r="E60" s="40">
        <v>25900</v>
      </c>
      <c r="F60" s="78">
        <f>'Overall Tables'!C266</f>
        <v>598.28899999999999</v>
      </c>
      <c r="G60" s="40">
        <v>31800</v>
      </c>
      <c r="H60" s="40">
        <v>31900</v>
      </c>
      <c r="I60" s="78">
        <f>'Overall Tables'!C326</f>
        <v>832.2890000000001</v>
      </c>
    </row>
    <row r="61" spans="1:9" ht="9.75" customHeight="1" x14ac:dyDescent="0.2">
      <c r="A61" s="39">
        <v>19900</v>
      </c>
      <c r="B61" s="40">
        <v>20000</v>
      </c>
      <c r="C61" s="78">
        <f>'Overall Tables'!C207</f>
        <v>396.93400000000003</v>
      </c>
      <c r="D61" s="40">
        <v>25900</v>
      </c>
      <c r="E61" s="40">
        <v>26000</v>
      </c>
      <c r="F61" s="78">
        <f>'Overall Tables'!C267</f>
        <v>602.18899999999996</v>
      </c>
      <c r="G61" s="40">
        <v>31900</v>
      </c>
      <c r="H61" s="40">
        <v>32000</v>
      </c>
      <c r="I61" s="78">
        <f>'Overall Tables'!C327</f>
        <v>836.18899999999996</v>
      </c>
    </row>
    <row r="62" spans="1:9" ht="9.75" customHeight="1" x14ac:dyDescent="0.2">
      <c r="A62" s="75"/>
      <c r="B62" s="76"/>
      <c r="C62" s="58"/>
      <c r="D62" s="54"/>
      <c r="E62" s="54"/>
      <c r="F62" s="58"/>
      <c r="G62" s="54"/>
      <c r="H62" s="54"/>
      <c r="I62" s="58"/>
    </row>
    <row r="63" spans="1:9" ht="9.75" customHeight="1" x14ac:dyDescent="0.2">
      <c r="A63" s="39">
        <v>20000</v>
      </c>
      <c r="B63" s="40">
        <v>20100</v>
      </c>
      <c r="C63" s="78">
        <f>'Overall Tables'!C208</f>
        <v>400.334</v>
      </c>
      <c r="D63" s="81">
        <v>26000</v>
      </c>
      <c r="E63" s="82">
        <v>26100</v>
      </c>
      <c r="F63" s="78">
        <f>'Overall Tables'!C268</f>
        <v>606.08900000000006</v>
      </c>
      <c r="G63" s="81">
        <v>32000</v>
      </c>
      <c r="H63" s="82">
        <v>32100</v>
      </c>
      <c r="I63" s="78">
        <f>'Overall Tables'!C328</f>
        <v>840.08900000000006</v>
      </c>
    </row>
    <row r="64" spans="1:9" ht="9.75" customHeight="1" x14ac:dyDescent="0.2">
      <c r="A64" s="39">
        <v>20100</v>
      </c>
      <c r="B64" s="40">
        <v>20200</v>
      </c>
      <c r="C64" s="78">
        <f>'Overall Tables'!C209</f>
        <v>403.73399999999998</v>
      </c>
      <c r="D64" s="83">
        <v>26100</v>
      </c>
      <c r="E64" s="40">
        <v>26200</v>
      </c>
      <c r="F64" s="78">
        <f>'Overall Tables'!C269</f>
        <v>609.98900000000003</v>
      </c>
      <c r="G64" s="83">
        <v>32100</v>
      </c>
      <c r="H64" s="40">
        <v>32200</v>
      </c>
      <c r="I64" s="78">
        <f>'Overall Tables'!C329</f>
        <v>843.98899999999992</v>
      </c>
    </row>
    <row r="65" spans="1:9" ht="9.75" customHeight="1" x14ac:dyDescent="0.2">
      <c r="A65" s="39">
        <v>20200</v>
      </c>
      <c r="B65" s="40">
        <v>20300</v>
      </c>
      <c r="C65" s="78">
        <f>'Overall Tables'!C210</f>
        <v>407.13399999999996</v>
      </c>
      <c r="D65" s="83">
        <v>26200</v>
      </c>
      <c r="E65" s="40">
        <v>26300</v>
      </c>
      <c r="F65" s="78">
        <f>'Overall Tables'!C270</f>
        <v>613.88900000000001</v>
      </c>
      <c r="G65" s="83">
        <v>32200</v>
      </c>
      <c r="H65" s="40">
        <v>32300</v>
      </c>
      <c r="I65" s="78">
        <f>'Overall Tables'!C330</f>
        <v>847.88900000000001</v>
      </c>
    </row>
    <row r="66" spans="1:9" ht="9.75" customHeight="1" x14ac:dyDescent="0.2">
      <c r="A66" s="39">
        <v>20300</v>
      </c>
      <c r="B66" s="40">
        <v>20400</v>
      </c>
      <c r="C66" s="78">
        <f>'Overall Tables'!C211</f>
        <v>410.53400000000005</v>
      </c>
      <c r="D66" s="83">
        <v>26300</v>
      </c>
      <c r="E66" s="40">
        <v>26400</v>
      </c>
      <c r="F66" s="78">
        <f>'Overall Tables'!C271</f>
        <v>617.7890000000001</v>
      </c>
      <c r="G66" s="83">
        <v>32300</v>
      </c>
      <c r="H66" s="40">
        <v>32400</v>
      </c>
      <c r="I66" s="78">
        <f>'Overall Tables'!C331</f>
        <v>851.7890000000001</v>
      </c>
    </row>
    <row r="67" spans="1:9" ht="9.75" customHeight="1" x14ac:dyDescent="0.2">
      <c r="A67" s="39">
        <v>20400</v>
      </c>
      <c r="B67" s="40">
        <v>20500</v>
      </c>
      <c r="C67" s="78">
        <f>'Overall Tables'!C212</f>
        <v>413.93400000000003</v>
      </c>
      <c r="D67" s="83">
        <v>26400</v>
      </c>
      <c r="E67" s="40">
        <v>26500</v>
      </c>
      <c r="F67" s="78">
        <f>'Overall Tables'!C272</f>
        <v>621.68899999999996</v>
      </c>
      <c r="G67" s="83">
        <v>32400</v>
      </c>
      <c r="H67" s="40">
        <v>32500</v>
      </c>
      <c r="I67" s="78">
        <f>'Overall Tables'!C332</f>
        <v>855.68899999999996</v>
      </c>
    </row>
    <row r="68" spans="1:9" ht="9.75" customHeight="1" x14ac:dyDescent="0.2">
      <c r="A68" s="39">
        <v>20500</v>
      </c>
      <c r="B68" s="40">
        <v>20600</v>
      </c>
      <c r="C68" s="78">
        <f>'Overall Tables'!C213</f>
        <v>417.334</v>
      </c>
      <c r="D68" s="83">
        <v>26500</v>
      </c>
      <c r="E68" s="40">
        <v>26600</v>
      </c>
      <c r="F68" s="78">
        <f>'Overall Tables'!C273</f>
        <v>625.58900000000006</v>
      </c>
      <c r="G68" s="83">
        <v>32500</v>
      </c>
      <c r="H68" s="40">
        <v>32600</v>
      </c>
      <c r="I68" s="78">
        <f>'Overall Tables'!C333</f>
        <v>859.58900000000006</v>
      </c>
    </row>
    <row r="69" spans="1:9" ht="9.75" customHeight="1" x14ac:dyDescent="0.2">
      <c r="A69" s="39">
        <v>20600</v>
      </c>
      <c r="B69" s="40">
        <v>20700</v>
      </c>
      <c r="C69" s="78">
        <f>'Overall Tables'!C214</f>
        <v>420.73399999999998</v>
      </c>
      <c r="D69" s="83">
        <v>26600</v>
      </c>
      <c r="E69" s="40">
        <v>26700</v>
      </c>
      <c r="F69" s="78">
        <f>'Overall Tables'!C274</f>
        <v>629.48899999999992</v>
      </c>
      <c r="G69" s="83">
        <v>32600</v>
      </c>
      <c r="H69" s="40">
        <v>32700</v>
      </c>
      <c r="I69" s="78">
        <f>'Overall Tables'!C334</f>
        <v>863.48899999999992</v>
      </c>
    </row>
    <row r="70" spans="1:9" ht="9.75" customHeight="1" x14ac:dyDescent="0.2">
      <c r="A70" s="39">
        <v>20700</v>
      </c>
      <c r="B70" s="40">
        <v>20800</v>
      </c>
      <c r="C70" s="78">
        <f>'Overall Tables'!C215</f>
        <v>424.13399999999996</v>
      </c>
      <c r="D70" s="83">
        <v>26700</v>
      </c>
      <c r="E70" s="40">
        <v>26800</v>
      </c>
      <c r="F70" s="78">
        <f>'Overall Tables'!C275</f>
        <v>633.38900000000001</v>
      </c>
      <c r="G70" s="83">
        <v>32700</v>
      </c>
      <c r="H70" s="40">
        <v>32800</v>
      </c>
      <c r="I70" s="78">
        <f>'Overall Tables'!C335</f>
        <v>867.38900000000001</v>
      </c>
    </row>
    <row r="71" spans="1:9" ht="9.75" customHeight="1" x14ac:dyDescent="0.2">
      <c r="A71" s="39">
        <v>20800</v>
      </c>
      <c r="B71" s="40">
        <v>20900</v>
      </c>
      <c r="C71" s="78">
        <f>'Overall Tables'!C216</f>
        <v>427.53400000000005</v>
      </c>
      <c r="D71" s="83">
        <v>26800</v>
      </c>
      <c r="E71" s="40">
        <v>26900</v>
      </c>
      <c r="F71" s="78">
        <f>'Overall Tables'!C276</f>
        <v>637.2890000000001</v>
      </c>
      <c r="G71" s="83">
        <v>32800</v>
      </c>
      <c r="H71" s="40">
        <v>32900</v>
      </c>
      <c r="I71" s="78">
        <f>'Overall Tables'!C336</f>
        <v>871.2890000000001</v>
      </c>
    </row>
    <row r="72" spans="1:9" ht="9.75" customHeight="1" x14ac:dyDescent="0.2">
      <c r="A72" s="59">
        <v>20900</v>
      </c>
      <c r="B72" s="84">
        <v>21000</v>
      </c>
      <c r="C72" s="78">
        <f>'Overall Tables'!C217</f>
        <v>430.93400000000003</v>
      </c>
      <c r="D72" s="85">
        <v>26900</v>
      </c>
      <c r="E72" s="84">
        <v>27000</v>
      </c>
      <c r="F72" s="78">
        <f>'Overall Tables'!C277</f>
        <v>641.18899999999996</v>
      </c>
      <c r="G72" s="85">
        <v>32900</v>
      </c>
      <c r="H72" s="84">
        <v>33000</v>
      </c>
      <c r="I72" s="78">
        <f>'Overall Tables'!C337</f>
        <v>875.18899999999996</v>
      </c>
    </row>
    <row r="73" spans="1:9" ht="9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9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9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2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2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2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2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2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2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2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2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2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2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2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2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2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2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2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2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2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2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2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2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2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2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2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2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2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2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2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2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2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2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2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2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2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2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2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2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2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2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2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2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2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2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2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2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2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2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2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2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2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2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2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2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2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2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2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2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2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2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2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2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2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2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2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2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2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2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2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2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2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2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2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2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2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2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2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2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2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2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2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2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2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2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2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2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2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2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2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2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2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2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2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2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2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2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2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2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2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2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2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2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2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2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2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2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2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2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2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2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2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2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2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2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2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2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2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2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2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2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2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2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2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2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2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2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2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2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2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2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2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2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2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2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2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2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2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2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2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2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2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2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2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2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2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2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2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2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2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2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2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2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2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2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2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2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2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2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2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2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2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2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2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2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2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2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2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2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2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2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2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2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2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2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2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2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2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2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2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2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2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2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2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2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2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2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2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2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2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2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2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2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2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2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2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2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2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2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2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2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2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2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2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2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2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2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2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2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2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2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2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2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2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2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2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2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2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2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2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2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2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2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2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2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2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2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2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2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2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2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2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2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2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2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2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2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2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2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2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2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2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2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2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2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2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2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2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2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2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2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2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2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2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2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2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2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2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2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2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2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2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2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2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2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2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2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2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2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2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2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2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2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2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2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2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2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2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2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2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2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2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2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2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2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2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2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2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2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2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2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2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2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2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2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2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2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2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2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2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2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2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2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2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2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2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2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2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2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2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2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2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2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2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2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2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2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2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2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2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2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2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2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2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2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2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2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2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2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2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2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2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2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2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2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2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2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2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2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2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2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2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2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2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2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2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2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2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2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2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2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2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2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2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2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2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2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2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2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2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2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2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2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2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2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2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2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2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2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2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2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2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2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2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2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2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2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2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2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2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2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2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2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2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2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2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2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2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2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2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2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2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2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2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2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2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2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2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2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2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2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2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2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2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2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2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2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2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2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2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2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2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2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2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2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2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2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2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2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2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2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2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2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2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2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2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2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2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2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2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2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2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2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2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2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2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2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2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2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2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2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2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2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2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2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2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2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2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2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2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2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2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2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2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2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2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2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2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2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2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2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2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2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2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2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2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2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2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2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2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2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2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2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2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2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2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2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2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2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2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2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2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2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2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2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2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2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2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2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2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2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2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2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2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2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2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2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2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2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2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2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2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2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2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2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2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2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2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2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2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2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2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2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2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2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2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2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ht="12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ht="12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ht="12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ht="12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ht="12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ht="12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ht="12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ht="12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ht="12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ht="12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ht="12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ht="12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ht="12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ht="12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ht="12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ht="12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ht="12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ht="12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ht="12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ht="12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ht="12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ht="12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ht="12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ht="12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ht="12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ht="12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ht="12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ht="12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ht="12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ht="12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ht="12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ht="12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ht="12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 ht="12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 ht="12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 ht="12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 ht="12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</row>
    <row r="738" spans="1:9" ht="12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</row>
    <row r="739" spans="1:9" ht="12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</row>
    <row r="740" spans="1:9" ht="12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</row>
    <row r="741" spans="1:9" ht="12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</row>
    <row r="742" spans="1:9" ht="12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</row>
    <row r="743" spans="1:9" ht="12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</row>
    <row r="744" spans="1:9" ht="12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</row>
    <row r="745" spans="1:9" ht="12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</row>
    <row r="746" spans="1:9" ht="12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</row>
    <row r="747" spans="1:9" ht="12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</row>
    <row r="748" spans="1:9" ht="12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</row>
    <row r="749" spans="1:9" ht="12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</row>
    <row r="750" spans="1:9" ht="12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</row>
    <row r="751" spans="1:9" ht="12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</row>
    <row r="752" spans="1:9" ht="12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</row>
    <row r="753" spans="1:9" ht="12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</row>
    <row r="754" spans="1:9" ht="12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</row>
    <row r="755" spans="1:9" ht="12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</row>
    <row r="756" spans="1:9" ht="12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</row>
    <row r="757" spans="1:9" ht="12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</row>
    <row r="758" spans="1:9" ht="12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</row>
    <row r="759" spans="1:9" ht="12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</row>
    <row r="760" spans="1:9" ht="12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</row>
    <row r="761" spans="1:9" ht="12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</row>
    <row r="762" spans="1:9" ht="12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</row>
    <row r="763" spans="1:9" ht="12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</row>
    <row r="764" spans="1:9" ht="12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</row>
    <row r="765" spans="1:9" ht="12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</row>
    <row r="766" spans="1:9" ht="12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</row>
    <row r="767" spans="1:9" ht="12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</row>
    <row r="768" spans="1:9" ht="12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</row>
    <row r="769" spans="1:9" ht="12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</row>
    <row r="770" spans="1:9" ht="12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</row>
    <row r="771" spans="1:9" ht="12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</row>
    <row r="772" spans="1:9" ht="12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</row>
    <row r="773" spans="1:9" ht="12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</row>
    <row r="774" spans="1:9" ht="12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</row>
    <row r="775" spans="1:9" ht="12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</row>
    <row r="776" spans="1:9" ht="12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</row>
    <row r="777" spans="1:9" ht="12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</row>
    <row r="778" spans="1:9" ht="12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</row>
    <row r="779" spans="1:9" ht="12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</row>
    <row r="780" spans="1:9" ht="12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</row>
    <row r="781" spans="1:9" ht="12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</row>
    <row r="782" spans="1:9" ht="12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</row>
    <row r="783" spans="1:9" ht="12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</row>
    <row r="784" spans="1:9" ht="12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</row>
    <row r="785" spans="1:9" ht="12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</row>
    <row r="786" spans="1:9" ht="12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</row>
    <row r="787" spans="1:9" ht="12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</row>
    <row r="788" spans="1:9" ht="12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</row>
    <row r="789" spans="1:9" ht="12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</row>
    <row r="790" spans="1:9" ht="12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</row>
    <row r="791" spans="1:9" ht="12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</row>
    <row r="792" spans="1:9" ht="12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</row>
    <row r="793" spans="1:9" ht="12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</row>
    <row r="794" spans="1:9" ht="12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</row>
    <row r="795" spans="1:9" ht="12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</row>
    <row r="796" spans="1:9" ht="12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</row>
    <row r="797" spans="1:9" ht="12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</row>
    <row r="798" spans="1:9" ht="12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</row>
    <row r="799" spans="1:9" ht="12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</row>
    <row r="800" spans="1:9" ht="12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</row>
    <row r="801" spans="1:9" ht="12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</row>
    <row r="802" spans="1:9" ht="12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</row>
    <row r="803" spans="1:9" ht="12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</row>
    <row r="804" spans="1:9" ht="12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</row>
    <row r="805" spans="1:9" ht="12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</row>
    <row r="806" spans="1:9" ht="12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</row>
    <row r="807" spans="1:9" ht="12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</row>
    <row r="808" spans="1:9" ht="12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</row>
    <row r="809" spans="1:9" ht="12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</row>
    <row r="810" spans="1:9" ht="12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</row>
    <row r="811" spans="1:9" ht="12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</row>
    <row r="812" spans="1:9" ht="12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</row>
    <row r="813" spans="1:9" ht="12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</row>
    <row r="814" spans="1:9" ht="12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</row>
    <row r="815" spans="1:9" ht="12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</row>
    <row r="816" spans="1:9" ht="12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</row>
    <row r="817" spans="1:9" ht="12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</row>
    <row r="818" spans="1:9" ht="12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</row>
    <row r="819" spans="1:9" ht="12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</row>
    <row r="820" spans="1:9" ht="12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</row>
    <row r="821" spans="1:9" ht="12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</row>
    <row r="822" spans="1:9" ht="12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</row>
    <row r="823" spans="1:9" ht="12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</row>
    <row r="824" spans="1:9" ht="12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</row>
    <row r="825" spans="1:9" ht="12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</row>
    <row r="826" spans="1:9" ht="12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</row>
    <row r="827" spans="1:9" ht="12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</row>
    <row r="828" spans="1:9" ht="12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</row>
    <row r="829" spans="1:9" ht="12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</row>
    <row r="830" spans="1:9" ht="12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</row>
    <row r="831" spans="1:9" ht="12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</row>
    <row r="832" spans="1:9" ht="12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</row>
    <row r="833" spans="1:9" ht="12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</row>
    <row r="834" spans="1:9" ht="12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</row>
    <row r="835" spans="1:9" ht="12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</row>
    <row r="836" spans="1:9" ht="12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</row>
    <row r="837" spans="1:9" ht="12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</row>
    <row r="838" spans="1:9" ht="12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</row>
    <row r="839" spans="1:9" ht="12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</row>
    <row r="840" spans="1:9" ht="12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</row>
    <row r="841" spans="1:9" ht="12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</row>
    <row r="842" spans="1:9" ht="12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</row>
    <row r="843" spans="1:9" ht="12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</row>
    <row r="844" spans="1:9" ht="12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</row>
    <row r="845" spans="1:9" ht="12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</row>
    <row r="846" spans="1:9" ht="12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</row>
    <row r="847" spans="1:9" ht="12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</row>
    <row r="848" spans="1:9" ht="12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</row>
    <row r="849" spans="1:9" ht="12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</row>
    <row r="850" spans="1:9" ht="12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</row>
    <row r="851" spans="1:9" ht="12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</row>
    <row r="852" spans="1:9" ht="12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</row>
    <row r="853" spans="1:9" ht="12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</row>
    <row r="854" spans="1:9" ht="12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</row>
    <row r="855" spans="1:9" ht="12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</row>
    <row r="856" spans="1:9" ht="12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</row>
    <row r="857" spans="1:9" ht="12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</row>
    <row r="858" spans="1:9" ht="12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</row>
    <row r="859" spans="1:9" ht="12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</row>
    <row r="860" spans="1:9" ht="12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</row>
    <row r="861" spans="1:9" ht="12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</row>
    <row r="862" spans="1:9" ht="12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</row>
    <row r="863" spans="1:9" ht="12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</row>
    <row r="864" spans="1:9" ht="12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</row>
    <row r="865" spans="1:9" ht="12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</row>
    <row r="866" spans="1:9" ht="12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</row>
    <row r="867" spans="1:9" ht="12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</row>
    <row r="868" spans="1:9" ht="12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</row>
    <row r="869" spans="1:9" ht="12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</row>
    <row r="870" spans="1:9" ht="12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</row>
    <row r="871" spans="1:9" ht="12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</row>
    <row r="872" spans="1:9" ht="12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</row>
    <row r="873" spans="1:9" ht="12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</row>
    <row r="874" spans="1:9" ht="12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</row>
    <row r="875" spans="1:9" ht="12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</row>
    <row r="876" spans="1:9" ht="12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</row>
    <row r="877" spans="1:9" ht="12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</row>
    <row r="878" spans="1:9" ht="12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</row>
    <row r="879" spans="1:9" ht="12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</row>
    <row r="880" spans="1:9" ht="12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</row>
    <row r="881" spans="1:9" ht="12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</row>
    <row r="882" spans="1:9" ht="12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</row>
    <row r="883" spans="1:9" ht="12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</row>
    <row r="884" spans="1:9" ht="12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</row>
    <row r="885" spans="1:9" ht="12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</row>
    <row r="886" spans="1:9" ht="12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</row>
    <row r="887" spans="1:9" ht="12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</row>
    <row r="888" spans="1:9" ht="12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</row>
    <row r="889" spans="1:9" ht="12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</row>
    <row r="890" spans="1:9" ht="12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</row>
    <row r="891" spans="1:9" ht="12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</row>
    <row r="892" spans="1:9" ht="12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</row>
    <row r="893" spans="1:9" ht="12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</row>
    <row r="894" spans="1:9" ht="12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</row>
    <row r="895" spans="1:9" ht="12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</row>
    <row r="896" spans="1:9" ht="12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</row>
    <row r="897" spans="1:9" ht="12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</row>
    <row r="898" spans="1:9" ht="12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</row>
    <row r="899" spans="1:9" ht="12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</row>
    <row r="900" spans="1:9" ht="12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</row>
    <row r="901" spans="1:9" ht="12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</row>
    <row r="902" spans="1:9" ht="12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</row>
    <row r="903" spans="1:9" ht="12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</row>
    <row r="904" spans="1:9" ht="12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</row>
    <row r="905" spans="1:9" ht="12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</row>
    <row r="906" spans="1:9" ht="12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</row>
    <row r="907" spans="1:9" ht="12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</row>
    <row r="908" spans="1:9" ht="12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</row>
    <row r="909" spans="1:9" ht="12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</row>
    <row r="910" spans="1:9" ht="12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</row>
    <row r="911" spans="1:9" ht="12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</row>
    <row r="912" spans="1:9" ht="12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</row>
    <row r="913" spans="1:9" ht="12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</row>
    <row r="914" spans="1:9" ht="12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</row>
    <row r="915" spans="1:9" ht="12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</row>
    <row r="916" spans="1:9" ht="12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</row>
    <row r="917" spans="1:9" ht="12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</row>
    <row r="918" spans="1:9" ht="12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</row>
    <row r="919" spans="1:9" ht="12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</row>
    <row r="920" spans="1:9" ht="12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</row>
    <row r="921" spans="1:9" ht="12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</row>
    <row r="922" spans="1:9" ht="12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</row>
    <row r="923" spans="1:9" ht="12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</row>
    <row r="924" spans="1:9" ht="12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</row>
    <row r="925" spans="1:9" ht="12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</row>
    <row r="926" spans="1:9" ht="12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</row>
    <row r="927" spans="1:9" ht="12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</row>
    <row r="928" spans="1:9" ht="12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</row>
    <row r="929" spans="1:9" ht="12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</row>
    <row r="930" spans="1:9" ht="12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</row>
    <row r="931" spans="1:9" ht="12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</row>
    <row r="932" spans="1:9" ht="12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</row>
    <row r="933" spans="1:9" ht="12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</row>
    <row r="934" spans="1:9" ht="12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</row>
    <row r="935" spans="1:9" ht="12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</row>
    <row r="936" spans="1:9" ht="12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</row>
    <row r="937" spans="1:9" ht="12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</row>
    <row r="938" spans="1:9" ht="12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</row>
    <row r="939" spans="1:9" ht="12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</row>
    <row r="940" spans="1:9" ht="12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</row>
    <row r="941" spans="1:9" ht="12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</row>
    <row r="942" spans="1:9" ht="12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</row>
    <row r="943" spans="1:9" ht="12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</row>
    <row r="944" spans="1:9" ht="12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</row>
    <row r="945" spans="1:9" ht="12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</row>
    <row r="946" spans="1:9" ht="12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</row>
    <row r="947" spans="1:9" ht="12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</row>
    <row r="948" spans="1:9" ht="12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</row>
    <row r="949" spans="1:9" ht="12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</row>
    <row r="950" spans="1:9" ht="12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</row>
    <row r="951" spans="1:9" ht="12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</row>
    <row r="952" spans="1:9" ht="12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</row>
    <row r="953" spans="1:9" ht="12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</row>
    <row r="954" spans="1:9" ht="12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</row>
    <row r="955" spans="1:9" ht="12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</row>
    <row r="956" spans="1:9" ht="12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</row>
    <row r="957" spans="1:9" ht="12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</row>
    <row r="958" spans="1:9" ht="12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</row>
    <row r="959" spans="1:9" ht="12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</row>
    <row r="960" spans="1:9" ht="12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</row>
    <row r="961" spans="1:9" ht="12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</row>
    <row r="962" spans="1:9" ht="12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</row>
    <row r="963" spans="1:9" ht="12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</row>
    <row r="964" spans="1:9" ht="12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</row>
    <row r="965" spans="1:9" ht="12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</row>
    <row r="966" spans="1:9" ht="12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</row>
    <row r="967" spans="1:9" ht="12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</row>
    <row r="968" spans="1:9" ht="12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</row>
    <row r="969" spans="1:9" ht="12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</row>
    <row r="970" spans="1:9" ht="12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</row>
    <row r="971" spans="1:9" ht="12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</row>
    <row r="972" spans="1:9" ht="12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</row>
    <row r="973" spans="1:9" ht="12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</row>
    <row r="974" spans="1:9" ht="12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</row>
    <row r="975" spans="1:9" ht="12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</row>
    <row r="976" spans="1:9" ht="12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</row>
    <row r="977" spans="1:9" ht="12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</row>
    <row r="978" spans="1:9" ht="12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</row>
    <row r="979" spans="1:9" ht="12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</row>
    <row r="980" spans="1:9" ht="12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</row>
    <row r="981" spans="1:9" ht="12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</row>
    <row r="982" spans="1:9" ht="12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</row>
    <row r="983" spans="1:9" ht="12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</row>
    <row r="984" spans="1:9" ht="12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</row>
    <row r="985" spans="1:9" ht="12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</row>
    <row r="986" spans="1:9" ht="12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</row>
    <row r="987" spans="1:9" ht="12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</row>
    <row r="988" spans="1:9" ht="12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</row>
    <row r="989" spans="1:9" ht="12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</row>
    <row r="990" spans="1:9" ht="12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</row>
    <row r="991" spans="1:9" ht="12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</row>
    <row r="992" spans="1:9" ht="12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</row>
    <row r="993" spans="1:9" ht="12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</row>
    <row r="994" spans="1:9" ht="12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</row>
    <row r="995" spans="1:9" ht="12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</row>
    <row r="996" spans="1:9" ht="12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</row>
    <row r="997" spans="1:9" ht="12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</row>
    <row r="998" spans="1:9" ht="12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</row>
    <row r="999" spans="1:9" ht="12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</row>
    <row r="1000" spans="1:9" ht="12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</row>
  </sheetData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0"/>
  <sheetViews>
    <sheetView workbookViewId="0">
      <selection activeCell="K24" sqref="K24"/>
    </sheetView>
  </sheetViews>
  <sheetFormatPr defaultColWidth="12.5703125" defaultRowHeight="15" customHeight="1" x14ac:dyDescent="0.2"/>
  <cols>
    <col min="1" max="26" width="8.5703125" customWidth="1"/>
  </cols>
  <sheetData>
    <row r="1" spans="1:19" ht="9.75" customHeight="1" x14ac:dyDescent="0.2">
      <c r="A1" s="1" t="s">
        <v>0</v>
      </c>
      <c r="B1" s="65"/>
      <c r="C1" s="66"/>
      <c r="D1" s="45" t="s">
        <v>0</v>
      </c>
      <c r="E1" s="65"/>
      <c r="F1" s="86"/>
      <c r="G1" s="1" t="s">
        <v>0</v>
      </c>
      <c r="H1" s="65"/>
      <c r="I1" s="67"/>
    </row>
    <row r="2" spans="1:19" ht="9.75" customHeight="1" x14ac:dyDescent="0.2">
      <c r="A2" s="7" t="s">
        <v>1</v>
      </c>
      <c r="B2" s="69"/>
      <c r="C2" s="70"/>
      <c r="D2" s="47" t="s">
        <v>1</v>
      </c>
      <c r="E2" s="69"/>
      <c r="F2" s="68"/>
      <c r="G2" s="7" t="s">
        <v>1</v>
      </c>
      <c r="H2" s="69"/>
      <c r="I2" s="71"/>
    </row>
    <row r="3" spans="1:19" ht="9.75" customHeight="1" x14ac:dyDescent="0.2">
      <c r="A3" s="72"/>
      <c r="B3" s="73"/>
      <c r="C3" s="71"/>
      <c r="D3" s="87"/>
      <c r="E3" s="73"/>
      <c r="F3" s="68"/>
      <c r="G3" s="72"/>
      <c r="H3" s="73"/>
      <c r="I3" s="71"/>
    </row>
    <row r="4" spans="1:19" ht="9.75" customHeight="1" x14ac:dyDescent="0.2">
      <c r="A4" s="21" t="s">
        <v>6</v>
      </c>
      <c r="B4" s="22" t="s">
        <v>7</v>
      </c>
      <c r="C4" s="49" t="s">
        <v>8</v>
      </c>
      <c r="D4" s="23" t="s">
        <v>6</v>
      </c>
      <c r="E4" s="22" t="s">
        <v>7</v>
      </c>
      <c r="F4" s="23" t="s">
        <v>8</v>
      </c>
      <c r="G4" s="21" t="s">
        <v>6</v>
      </c>
      <c r="H4" s="22" t="s">
        <v>7</v>
      </c>
      <c r="I4" s="49" t="s">
        <v>8</v>
      </c>
    </row>
    <row r="5" spans="1:19" ht="9.75" customHeight="1" x14ac:dyDescent="0.2">
      <c r="A5" s="21" t="s">
        <v>9</v>
      </c>
      <c r="B5" s="22" t="s">
        <v>10</v>
      </c>
      <c r="C5" s="49" t="s">
        <v>11</v>
      </c>
      <c r="D5" s="23" t="s">
        <v>9</v>
      </c>
      <c r="E5" s="22" t="s">
        <v>10</v>
      </c>
      <c r="F5" s="23" t="s">
        <v>11</v>
      </c>
      <c r="G5" s="21" t="s">
        <v>9</v>
      </c>
      <c r="H5" s="22" t="s">
        <v>10</v>
      </c>
      <c r="I5" s="49" t="s">
        <v>11</v>
      </c>
      <c r="K5" s="4"/>
      <c r="L5" s="5"/>
      <c r="M5" s="5"/>
      <c r="N5" s="5"/>
      <c r="O5" s="5"/>
      <c r="P5" s="5"/>
      <c r="Q5" s="5"/>
      <c r="R5" s="5"/>
      <c r="S5" s="6"/>
    </row>
    <row r="6" spans="1:19" ht="9.75" customHeight="1" x14ac:dyDescent="0.2">
      <c r="A6" s="74"/>
      <c r="B6" s="69"/>
      <c r="C6" s="71"/>
      <c r="D6" s="68"/>
      <c r="E6" s="69"/>
      <c r="F6" s="68"/>
      <c r="G6" s="74"/>
      <c r="H6" s="69"/>
      <c r="I6" s="71"/>
      <c r="K6" s="10" t="s">
        <v>39</v>
      </c>
      <c r="L6" s="11"/>
      <c r="M6" s="11"/>
      <c r="N6" s="11"/>
      <c r="O6" s="11"/>
      <c r="P6" s="11"/>
      <c r="Q6" s="11"/>
      <c r="R6" s="11"/>
      <c r="S6" s="12"/>
    </row>
    <row r="7" spans="1:19" ht="9.75" customHeight="1" x14ac:dyDescent="0.2">
      <c r="A7" s="53"/>
      <c r="B7" s="54"/>
      <c r="C7" s="55"/>
      <c r="D7" s="79"/>
      <c r="E7" s="79"/>
      <c r="F7" s="54"/>
      <c r="G7" s="75"/>
      <c r="H7" s="76"/>
      <c r="I7" s="77"/>
      <c r="K7" s="16" t="s">
        <v>2</v>
      </c>
      <c r="L7" s="17" t="s">
        <v>3</v>
      </c>
      <c r="M7" s="17" t="s">
        <v>4</v>
      </c>
      <c r="N7" s="18" t="s">
        <v>5</v>
      </c>
      <c r="O7" s="19"/>
      <c r="P7" s="19"/>
      <c r="Q7" s="19"/>
      <c r="R7" s="19"/>
      <c r="S7" s="20"/>
    </row>
    <row r="8" spans="1:19" ht="9.75" customHeight="1" x14ac:dyDescent="0.2">
      <c r="A8" s="39">
        <v>33000</v>
      </c>
      <c r="B8" s="40">
        <v>33100</v>
      </c>
      <c r="C8" s="88">
        <f>'Overall Tables'!C338</f>
        <v>879.08900000000006</v>
      </c>
      <c r="D8" s="40">
        <v>39000</v>
      </c>
      <c r="E8" s="40">
        <v>39100</v>
      </c>
      <c r="F8" s="88">
        <f>'Overall Tables'!C398</f>
        <v>1113.0889999999999</v>
      </c>
      <c r="G8" s="39">
        <v>45000</v>
      </c>
      <c r="H8" s="40">
        <v>45100</v>
      </c>
      <c r="I8" s="88">
        <f>'Overall Tables'!C458</f>
        <v>1347.0889999999999</v>
      </c>
      <c r="K8" s="132">
        <v>0</v>
      </c>
      <c r="L8" s="133">
        <v>5499</v>
      </c>
      <c r="M8" s="24">
        <v>0</v>
      </c>
      <c r="N8" s="25"/>
      <c r="O8" s="26"/>
      <c r="P8" s="26"/>
      <c r="Q8" s="26"/>
      <c r="R8" s="27"/>
      <c r="S8" s="28"/>
    </row>
    <row r="9" spans="1:19" ht="9.75" customHeight="1" x14ac:dyDescent="0.2">
      <c r="A9" s="39">
        <v>33100</v>
      </c>
      <c r="B9" s="40">
        <v>33200</v>
      </c>
      <c r="C9" s="88">
        <f>'Overall Tables'!C339</f>
        <v>882.98899999999992</v>
      </c>
      <c r="D9" s="40">
        <v>39100</v>
      </c>
      <c r="E9" s="40">
        <v>39200</v>
      </c>
      <c r="F9" s="88">
        <f>'Overall Tables'!C399</f>
        <v>1116.989</v>
      </c>
      <c r="G9" s="39">
        <v>45100</v>
      </c>
      <c r="H9" s="40">
        <v>45200</v>
      </c>
      <c r="I9" s="88">
        <f>'Overall Tables'!C459</f>
        <v>1350.989</v>
      </c>
      <c r="K9" s="132">
        <v>5500</v>
      </c>
      <c r="L9" s="133">
        <v>10899</v>
      </c>
      <c r="M9" s="29">
        <v>0.02</v>
      </c>
      <c r="N9" s="30">
        <f>-(L8*(M9-M8))</f>
        <v>-109.98</v>
      </c>
      <c r="O9" s="26"/>
      <c r="P9" s="26"/>
      <c r="Q9" s="26"/>
      <c r="R9" s="31"/>
      <c r="S9" s="32">
        <f t="shared" ref="S9:S12" si="0">SUM(N9:R9)</f>
        <v>-109.98</v>
      </c>
    </row>
    <row r="10" spans="1:19" ht="9.75" customHeight="1" x14ac:dyDescent="0.2">
      <c r="A10" s="39">
        <v>33200</v>
      </c>
      <c r="B10" s="40">
        <v>33300</v>
      </c>
      <c r="C10" s="88">
        <f>'Overall Tables'!C340</f>
        <v>886.88900000000001</v>
      </c>
      <c r="D10" s="40">
        <v>39200</v>
      </c>
      <c r="E10" s="40">
        <v>39300</v>
      </c>
      <c r="F10" s="88">
        <f>'Overall Tables'!C400</f>
        <v>1120.8890000000001</v>
      </c>
      <c r="G10" s="39">
        <v>45200</v>
      </c>
      <c r="H10" s="40">
        <v>45300</v>
      </c>
      <c r="I10" s="88">
        <f>'Overall Tables'!C460</f>
        <v>1354.8890000000001</v>
      </c>
      <c r="K10" s="132">
        <v>10900</v>
      </c>
      <c r="L10" s="133">
        <v>15599</v>
      </c>
      <c r="M10" s="29">
        <v>0.03</v>
      </c>
      <c r="N10" s="30">
        <f t="shared" ref="N10:O12" si="1">+N9</f>
        <v>-109.98</v>
      </c>
      <c r="O10" s="35">
        <f>-(L9*(M10-M9))</f>
        <v>-108.98999999999998</v>
      </c>
      <c r="P10" s="15"/>
      <c r="Q10" s="26"/>
      <c r="R10" s="31"/>
      <c r="S10" s="32">
        <f t="shared" si="0"/>
        <v>-218.96999999999997</v>
      </c>
    </row>
    <row r="11" spans="1:19" ht="9.75" customHeight="1" x14ac:dyDescent="0.2">
      <c r="A11" s="39">
        <v>33300</v>
      </c>
      <c r="B11" s="40">
        <v>33400</v>
      </c>
      <c r="C11" s="88">
        <f>'Overall Tables'!C341</f>
        <v>890.7890000000001</v>
      </c>
      <c r="D11" s="40">
        <v>39300</v>
      </c>
      <c r="E11" s="40">
        <v>39400</v>
      </c>
      <c r="F11" s="88">
        <f>'Overall Tables'!C401</f>
        <v>1124.7890000000002</v>
      </c>
      <c r="G11" s="39">
        <v>45300</v>
      </c>
      <c r="H11" s="40">
        <v>45400</v>
      </c>
      <c r="I11" s="88">
        <f>'Overall Tables'!C461</f>
        <v>1358.7890000000002</v>
      </c>
      <c r="K11" s="132">
        <v>15600</v>
      </c>
      <c r="L11" s="133">
        <v>25699</v>
      </c>
      <c r="M11" s="29">
        <v>3.4000000000000002E-2</v>
      </c>
      <c r="N11" s="30">
        <f t="shared" si="1"/>
        <v>-109.98</v>
      </c>
      <c r="O11" s="35">
        <f t="shared" si="1"/>
        <v>-108.98999999999998</v>
      </c>
      <c r="P11" s="35">
        <f>-(L10*(M11-M10))</f>
        <v>-62.396000000000058</v>
      </c>
      <c r="Q11" s="26"/>
      <c r="R11" s="31"/>
      <c r="S11" s="32">
        <f t="shared" si="0"/>
        <v>-281.36600000000004</v>
      </c>
    </row>
    <row r="12" spans="1:19" ht="9.75" customHeight="1" x14ac:dyDescent="0.2">
      <c r="A12" s="39">
        <v>33400</v>
      </c>
      <c r="B12" s="40">
        <v>33500</v>
      </c>
      <c r="C12" s="88">
        <f>'Overall Tables'!C342</f>
        <v>894.68899999999996</v>
      </c>
      <c r="D12" s="40">
        <v>39400</v>
      </c>
      <c r="E12" s="40">
        <v>39500</v>
      </c>
      <c r="F12" s="88">
        <f>'Overall Tables'!C402</f>
        <v>1128.6889999999999</v>
      </c>
      <c r="G12" s="39">
        <v>45400</v>
      </c>
      <c r="H12" s="40">
        <v>45500</v>
      </c>
      <c r="I12" s="88">
        <f>'Overall Tables'!C462</f>
        <v>1362.6889999999999</v>
      </c>
      <c r="K12" s="132">
        <v>25700</v>
      </c>
      <c r="L12" s="133">
        <v>92300</v>
      </c>
      <c r="M12" s="29">
        <v>3.9E-2</v>
      </c>
      <c r="N12" s="30">
        <f t="shared" si="1"/>
        <v>-109.98</v>
      </c>
      <c r="O12" s="35">
        <f t="shared" si="1"/>
        <v>-108.98999999999998</v>
      </c>
      <c r="P12" s="35">
        <f>+P11</f>
        <v>-62.396000000000058</v>
      </c>
      <c r="Q12" s="35">
        <f>-(L11*(M12-M11))</f>
        <v>-128.49499999999995</v>
      </c>
      <c r="R12" s="31"/>
      <c r="S12" s="32">
        <f t="shared" si="0"/>
        <v>-409.86099999999999</v>
      </c>
    </row>
    <row r="13" spans="1:19" ht="9.75" customHeight="1" x14ac:dyDescent="0.2">
      <c r="A13" s="39">
        <v>33500</v>
      </c>
      <c r="B13" s="40">
        <v>33600</v>
      </c>
      <c r="C13" s="88">
        <f>'Overall Tables'!C343</f>
        <v>898.58900000000006</v>
      </c>
      <c r="D13" s="40">
        <v>39500</v>
      </c>
      <c r="E13" s="40">
        <v>39600</v>
      </c>
      <c r="F13" s="88">
        <f>'Overall Tables'!C403</f>
        <v>1132.5889999999999</v>
      </c>
      <c r="G13" s="39">
        <v>45500</v>
      </c>
      <c r="H13" s="40">
        <v>45600</v>
      </c>
      <c r="I13" s="88">
        <f>'Overall Tables'!C463</f>
        <v>1366.5889999999999</v>
      </c>
      <c r="K13" s="42" t="s">
        <v>46</v>
      </c>
      <c r="L13" s="43"/>
      <c r="M13" s="43"/>
      <c r="N13" s="43"/>
      <c r="O13" s="43"/>
      <c r="P13" s="43"/>
      <c r="Q13" s="43"/>
      <c r="R13" s="43"/>
      <c r="S13" s="44"/>
    </row>
    <row r="14" spans="1:19" ht="9.75" customHeight="1" x14ac:dyDescent="0.2">
      <c r="A14" s="39">
        <v>33600</v>
      </c>
      <c r="B14" s="40">
        <v>33700</v>
      </c>
      <c r="C14" s="88">
        <f>'Overall Tables'!C344</f>
        <v>902.48899999999992</v>
      </c>
      <c r="D14" s="40">
        <v>39600</v>
      </c>
      <c r="E14" s="40">
        <v>39700</v>
      </c>
      <c r="F14" s="88">
        <f>'Overall Tables'!C404</f>
        <v>1136.489</v>
      </c>
      <c r="G14" s="39">
        <v>45600</v>
      </c>
      <c r="H14" s="40">
        <v>45700</v>
      </c>
      <c r="I14" s="88">
        <f>'Overall Tables'!C464</f>
        <v>1370.489</v>
      </c>
      <c r="K14" s="144"/>
      <c r="L14" s="144"/>
      <c r="M14" s="144"/>
      <c r="N14" s="144"/>
      <c r="O14" s="144"/>
      <c r="P14" s="144"/>
      <c r="Q14" s="144"/>
      <c r="R14" s="144"/>
      <c r="S14" s="144"/>
    </row>
    <row r="15" spans="1:19" ht="9.75" customHeight="1" x14ac:dyDescent="0.2">
      <c r="A15" s="39">
        <v>33700</v>
      </c>
      <c r="B15" s="40">
        <v>33800</v>
      </c>
      <c r="C15" s="88">
        <f>'Overall Tables'!C345</f>
        <v>906.38900000000001</v>
      </c>
      <c r="D15" s="40">
        <v>39700</v>
      </c>
      <c r="E15" s="40">
        <v>39800</v>
      </c>
      <c r="F15" s="88">
        <f>'Overall Tables'!C405</f>
        <v>1140.3890000000001</v>
      </c>
      <c r="G15" s="39">
        <v>45700</v>
      </c>
      <c r="H15" s="40">
        <v>45800</v>
      </c>
      <c r="I15" s="88">
        <f>'Overall Tables'!C465</f>
        <v>1374.3890000000001</v>
      </c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19" ht="9.75" customHeight="1" x14ac:dyDescent="0.2">
      <c r="A16" s="39">
        <v>33800</v>
      </c>
      <c r="B16" s="40">
        <v>33900</v>
      </c>
      <c r="C16" s="88">
        <f>'Overall Tables'!C346</f>
        <v>910.2890000000001</v>
      </c>
      <c r="D16" s="40">
        <v>39800</v>
      </c>
      <c r="E16" s="40">
        <v>39900</v>
      </c>
      <c r="F16" s="88">
        <f>'Overall Tables'!C406</f>
        <v>1144.2890000000002</v>
      </c>
      <c r="G16" s="39">
        <v>45800</v>
      </c>
      <c r="H16" s="40">
        <v>45900</v>
      </c>
      <c r="I16" s="88">
        <f>'Overall Tables'!C466</f>
        <v>1378.2890000000002</v>
      </c>
      <c r="K16" s="4"/>
      <c r="L16" s="5"/>
      <c r="M16" s="5"/>
      <c r="N16" s="5"/>
      <c r="O16" s="5"/>
      <c r="P16" s="5"/>
      <c r="Q16" s="5"/>
      <c r="R16" s="5"/>
      <c r="S16" s="6"/>
    </row>
    <row r="17" spans="1:19" ht="9.75" customHeight="1" x14ac:dyDescent="0.2">
      <c r="A17" s="39">
        <v>33900</v>
      </c>
      <c r="B17" s="40">
        <v>34000</v>
      </c>
      <c r="C17" s="88">
        <f>'Overall Tables'!C347</f>
        <v>914.18899999999996</v>
      </c>
      <c r="D17" s="40">
        <v>39900</v>
      </c>
      <c r="E17" s="40">
        <v>40000</v>
      </c>
      <c r="F17" s="88">
        <f>'Overall Tables'!C407</f>
        <v>1148.1889999999999</v>
      </c>
      <c r="G17" s="59">
        <v>45900</v>
      </c>
      <c r="H17" s="84">
        <v>46000</v>
      </c>
      <c r="I17" s="88">
        <f>'Overall Tables'!C467</f>
        <v>1382.1889999999999</v>
      </c>
      <c r="K17" s="10" t="s">
        <v>40</v>
      </c>
      <c r="L17" s="11"/>
      <c r="M17" s="11"/>
      <c r="N17" s="11"/>
      <c r="O17" s="11"/>
      <c r="P17" s="11"/>
      <c r="Q17" s="11"/>
      <c r="R17" s="11"/>
      <c r="S17" s="12"/>
    </row>
    <row r="18" spans="1:19" ht="9.75" customHeight="1" x14ac:dyDescent="0.2">
      <c r="A18" s="80"/>
      <c r="B18" s="79"/>
      <c r="C18" s="55"/>
      <c r="D18" s="76"/>
      <c r="E18" s="76"/>
      <c r="F18" s="55"/>
      <c r="G18" s="56"/>
      <c r="H18" s="57"/>
      <c r="I18" s="55"/>
      <c r="K18" s="16" t="s">
        <v>2</v>
      </c>
      <c r="L18" s="17" t="s">
        <v>3</v>
      </c>
      <c r="M18" s="17" t="s">
        <v>4</v>
      </c>
      <c r="N18" s="18" t="s">
        <v>5</v>
      </c>
      <c r="O18" s="19"/>
      <c r="P18" s="19"/>
      <c r="Q18" s="19"/>
      <c r="R18" s="19"/>
      <c r="S18" s="20"/>
    </row>
    <row r="19" spans="1:19" ht="9.75" customHeight="1" x14ac:dyDescent="0.2">
      <c r="A19" s="39">
        <v>34000</v>
      </c>
      <c r="B19" s="40">
        <v>34100</v>
      </c>
      <c r="C19" s="88">
        <f>'Overall Tables'!C348</f>
        <v>918.08900000000006</v>
      </c>
      <c r="D19" s="40">
        <v>40000</v>
      </c>
      <c r="E19" s="40">
        <v>40100</v>
      </c>
      <c r="F19" s="88">
        <f>'Overall Tables'!C408</f>
        <v>1152.0889999999999</v>
      </c>
      <c r="G19" s="39">
        <v>46000</v>
      </c>
      <c r="H19" s="40">
        <v>46100</v>
      </c>
      <c r="I19" s="88">
        <f>'Overall Tables'!C468</f>
        <v>1386.0889999999999</v>
      </c>
      <c r="K19" s="132">
        <v>0</v>
      </c>
      <c r="L19" s="133">
        <v>4600</v>
      </c>
      <c r="M19" s="29">
        <v>0.02</v>
      </c>
      <c r="N19" s="25"/>
      <c r="O19" s="26"/>
      <c r="P19" s="26"/>
      <c r="Q19" s="26"/>
      <c r="R19" s="27"/>
      <c r="S19" s="28"/>
    </row>
    <row r="20" spans="1:19" ht="9.75" customHeight="1" x14ac:dyDescent="0.2">
      <c r="A20" s="39">
        <v>34100</v>
      </c>
      <c r="B20" s="40">
        <v>34200</v>
      </c>
      <c r="C20" s="88">
        <f>'Overall Tables'!C349</f>
        <v>921.98899999999992</v>
      </c>
      <c r="D20" s="40">
        <v>40100</v>
      </c>
      <c r="E20" s="40">
        <v>40200</v>
      </c>
      <c r="F20" s="88">
        <f>'Overall Tables'!C409</f>
        <v>1155.989</v>
      </c>
      <c r="G20" s="39">
        <v>46100</v>
      </c>
      <c r="H20" s="40">
        <v>46200</v>
      </c>
      <c r="I20" s="88">
        <f>'Overall Tables'!C469</f>
        <v>1389.989</v>
      </c>
      <c r="K20" s="132">
        <v>4601</v>
      </c>
      <c r="L20" s="133" t="s">
        <v>17</v>
      </c>
      <c r="M20" s="29">
        <v>3.9E-2</v>
      </c>
      <c r="N20" s="30">
        <f>-(L19*(M20-M19))</f>
        <v>-87.399999999999991</v>
      </c>
      <c r="O20" s="26"/>
      <c r="P20" s="26"/>
      <c r="Q20" s="26"/>
      <c r="R20" s="31"/>
      <c r="S20" s="32">
        <f t="shared" ref="S20" si="2">SUM(N20:R20)</f>
        <v>-87.399999999999991</v>
      </c>
    </row>
    <row r="21" spans="1:19" ht="9.75" customHeight="1" x14ac:dyDescent="0.2">
      <c r="A21" s="39">
        <v>34200</v>
      </c>
      <c r="B21" s="40">
        <v>34300</v>
      </c>
      <c r="C21" s="88">
        <f>'Overall Tables'!C350</f>
        <v>925.88900000000001</v>
      </c>
      <c r="D21" s="40">
        <v>40200</v>
      </c>
      <c r="E21" s="40">
        <v>40300</v>
      </c>
      <c r="F21" s="88">
        <f>'Overall Tables'!C410</f>
        <v>1159.8890000000001</v>
      </c>
      <c r="G21" s="39">
        <v>46200</v>
      </c>
      <c r="H21" s="40">
        <v>46300</v>
      </c>
      <c r="I21" s="88">
        <f>'Overall Tables'!C470</f>
        <v>1393.8890000000001</v>
      </c>
      <c r="K21" s="132"/>
      <c r="L21" s="133"/>
      <c r="M21" s="29"/>
      <c r="N21" s="30"/>
      <c r="O21" s="35"/>
      <c r="P21" s="15"/>
      <c r="Q21" s="26"/>
      <c r="R21" s="31"/>
      <c r="S21" s="32"/>
    </row>
    <row r="22" spans="1:19" ht="9.75" customHeight="1" x14ac:dyDescent="0.2">
      <c r="A22" s="39">
        <v>34300</v>
      </c>
      <c r="B22" s="40">
        <v>34400</v>
      </c>
      <c r="C22" s="88">
        <f>'Overall Tables'!C351</f>
        <v>929.7890000000001</v>
      </c>
      <c r="D22" s="40">
        <v>40300</v>
      </c>
      <c r="E22" s="40">
        <v>40400</v>
      </c>
      <c r="F22" s="88">
        <f>'Overall Tables'!C411</f>
        <v>1163.7890000000002</v>
      </c>
      <c r="G22" s="39">
        <v>46300</v>
      </c>
      <c r="H22" s="40">
        <v>46400</v>
      </c>
      <c r="I22" s="88">
        <f>'Overall Tables'!C471</f>
        <v>1397.7890000000002</v>
      </c>
      <c r="K22" s="42" t="s">
        <v>46</v>
      </c>
      <c r="L22" s="43"/>
      <c r="M22" s="43"/>
      <c r="N22" s="43"/>
      <c r="O22" s="43"/>
      <c r="P22" s="43"/>
      <c r="Q22" s="43"/>
      <c r="R22" s="43"/>
      <c r="S22" s="44"/>
    </row>
    <row r="23" spans="1:19" ht="9.75" customHeight="1" x14ac:dyDescent="0.2">
      <c r="A23" s="39">
        <v>34400</v>
      </c>
      <c r="B23" s="40">
        <v>34500</v>
      </c>
      <c r="C23" s="88">
        <f>'Overall Tables'!C352</f>
        <v>933.68899999999996</v>
      </c>
      <c r="D23" s="40">
        <v>40400</v>
      </c>
      <c r="E23" s="40">
        <v>40500</v>
      </c>
      <c r="F23" s="88">
        <f>'Overall Tables'!C412</f>
        <v>1167.6889999999999</v>
      </c>
      <c r="G23" s="39">
        <v>46400</v>
      </c>
      <c r="H23" s="40">
        <v>46500</v>
      </c>
      <c r="I23" s="88">
        <f>'Overall Tables'!C472</f>
        <v>1401.6889999999999</v>
      </c>
    </row>
    <row r="24" spans="1:19" ht="9.75" customHeight="1" x14ac:dyDescent="0.2">
      <c r="A24" s="39">
        <v>34500</v>
      </c>
      <c r="B24" s="40">
        <v>34600</v>
      </c>
      <c r="C24" s="88">
        <f>'Overall Tables'!C353</f>
        <v>937.58900000000006</v>
      </c>
      <c r="D24" s="40">
        <v>40500</v>
      </c>
      <c r="E24" s="40">
        <v>40600</v>
      </c>
      <c r="F24" s="88">
        <f>'Overall Tables'!C413</f>
        <v>1171.5889999999999</v>
      </c>
      <c r="G24" s="39">
        <v>46500</v>
      </c>
      <c r="H24" s="40">
        <v>46600</v>
      </c>
      <c r="I24" s="88">
        <f>'Overall Tables'!C473</f>
        <v>1405.5889999999999</v>
      </c>
    </row>
    <row r="25" spans="1:19" ht="9.75" customHeight="1" x14ac:dyDescent="0.2">
      <c r="A25" s="39">
        <v>34600</v>
      </c>
      <c r="B25" s="40">
        <v>34700</v>
      </c>
      <c r="C25" s="88">
        <f>'Overall Tables'!C354</f>
        <v>941.48899999999992</v>
      </c>
      <c r="D25" s="40">
        <v>40600</v>
      </c>
      <c r="E25" s="40">
        <v>40700</v>
      </c>
      <c r="F25" s="88">
        <f>'Overall Tables'!C414</f>
        <v>1175.489</v>
      </c>
      <c r="G25" s="39">
        <v>46600</v>
      </c>
      <c r="H25" s="40">
        <v>46700</v>
      </c>
      <c r="I25" s="88">
        <f>'Overall Tables'!C474</f>
        <v>1409.489</v>
      </c>
    </row>
    <row r="26" spans="1:19" ht="9.75" customHeight="1" x14ac:dyDescent="0.2">
      <c r="A26" s="39">
        <v>34700</v>
      </c>
      <c r="B26" s="40">
        <v>34800</v>
      </c>
      <c r="C26" s="88">
        <f>'Overall Tables'!C355</f>
        <v>945.38900000000001</v>
      </c>
      <c r="D26" s="40">
        <v>40700</v>
      </c>
      <c r="E26" s="40">
        <v>40800</v>
      </c>
      <c r="F26" s="88">
        <f>'Overall Tables'!C415</f>
        <v>1179.3890000000001</v>
      </c>
      <c r="G26" s="39">
        <v>46700</v>
      </c>
      <c r="H26" s="40">
        <v>46800</v>
      </c>
      <c r="I26" s="88">
        <f>'Overall Tables'!C475</f>
        <v>1413.3890000000001</v>
      </c>
    </row>
    <row r="27" spans="1:19" ht="9.75" customHeight="1" x14ac:dyDescent="0.2">
      <c r="A27" s="39">
        <v>34800</v>
      </c>
      <c r="B27" s="40">
        <v>34900</v>
      </c>
      <c r="C27" s="88">
        <f>'Overall Tables'!C356</f>
        <v>949.2890000000001</v>
      </c>
      <c r="D27" s="40">
        <v>40800</v>
      </c>
      <c r="E27" s="40">
        <v>40900</v>
      </c>
      <c r="F27" s="88">
        <f>'Overall Tables'!C416</f>
        <v>1183.2890000000002</v>
      </c>
      <c r="G27" s="39">
        <v>46800</v>
      </c>
      <c r="H27" s="40">
        <v>46900</v>
      </c>
      <c r="I27" s="88">
        <f>'Overall Tables'!C476</f>
        <v>1417.2890000000002</v>
      </c>
    </row>
    <row r="28" spans="1:19" ht="9.75" customHeight="1" x14ac:dyDescent="0.2">
      <c r="A28" s="39">
        <v>34900</v>
      </c>
      <c r="B28" s="40">
        <v>35000</v>
      </c>
      <c r="C28" s="88">
        <f>'Overall Tables'!C357</f>
        <v>953.18899999999996</v>
      </c>
      <c r="D28" s="40">
        <v>40900</v>
      </c>
      <c r="E28" s="40">
        <v>41000</v>
      </c>
      <c r="F28" s="88">
        <f>'Overall Tables'!C417</f>
        <v>1187.1889999999999</v>
      </c>
      <c r="G28" s="39">
        <v>46900</v>
      </c>
      <c r="H28" s="40">
        <v>47000</v>
      </c>
      <c r="I28" s="88">
        <f>'Overall Tables'!C477</f>
        <v>1421.1889999999999</v>
      </c>
    </row>
    <row r="29" spans="1:19" ht="9.75" customHeight="1" x14ac:dyDescent="0.2">
      <c r="A29" s="75"/>
      <c r="B29" s="76"/>
      <c r="C29" s="55"/>
      <c r="D29" s="54"/>
      <c r="E29" s="54"/>
      <c r="F29" s="55"/>
      <c r="G29" s="56"/>
      <c r="H29" s="57"/>
      <c r="I29" s="55"/>
    </row>
    <row r="30" spans="1:19" ht="9.75" customHeight="1" x14ac:dyDescent="0.2">
      <c r="A30" s="39">
        <v>35000</v>
      </c>
      <c r="B30" s="40">
        <v>35100</v>
      </c>
      <c r="C30" s="88">
        <f>'Overall Tables'!C358</f>
        <v>957.08900000000006</v>
      </c>
      <c r="D30" s="40">
        <v>41000</v>
      </c>
      <c r="E30" s="40">
        <v>41100</v>
      </c>
      <c r="F30" s="88">
        <f>'Overall Tables'!C418</f>
        <v>1191.0889999999999</v>
      </c>
      <c r="G30" s="39">
        <v>47000</v>
      </c>
      <c r="H30" s="40">
        <v>47100</v>
      </c>
      <c r="I30" s="88">
        <f>'Overall Tables'!C478</f>
        <v>1425.0889999999999</v>
      </c>
    </row>
    <row r="31" spans="1:19" ht="9.75" customHeight="1" x14ac:dyDescent="0.2">
      <c r="A31" s="39">
        <v>35100</v>
      </c>
      <c r="B31" s="40">
        <v>35200</v>
      </c>
      <c r="C31" s="88">
        <f>'Overall Tables'!C359</f>
        <v>960.98899999999992</v>
      </c>
      <c r="D31" s="40">
        <v>41100</v>
      </c>
      <c r="E31" s="40">
        <v>41200</v>
      </c>
      <c r="F31" s="88">
        <f>'Overall Tables'!C419</f>
        <v>1194.989</v>
      </c>
      <c r="G31" s="39">
        <v>47100</v>
      </c>
      <c r="H31" s="40">
        <v>47200</v>
      </c>
      <c r="I31" s="88">
        <f>'Overall Tables'!C479</f>
        <v>1428.989</v>
      </c>
    </row>
    <row r="32" spans="1:19" ht="9.75" customHeight="1" x14ac:dyDescent="0.2">
      <c r="A32" s="39">
        <v>35200</v>
      </c>
      <c r="B32" s="40">
        <v>35300</v>
      </c>
      <c r="C32" s="88">
        <f>'Overall Tables'!C360</f>
        <v>964.88900000000001</v>
      </c>
      <c r="D32" s="40">
        <v>41200</v>
      </c>
      <c r="E32" s="40">
        <v>41300</v>
      </c>
      <c r="F32" s="88">
        <f>'Overall Tables'!C420</f>
        <v>1198.8890000000001</v>
      </c>
      <c r="G32" s="39">
        <v>47200</v>
      </c>
      <c r="H32" s="40">
        <v>47300</v>
      </c>
      <c r="I32" s="88">
        <f>'Overall Tables'!C480</f>
        <v>1432.8890000000001</v>
      </c>
    </row>
    <row r="33" spans="1:9" ht="9.75" customHeight="1" x14ac:dyDescent="0.2">
      <c r="A33" s="39">
        <v>35300</v>
      </c>
      <c r="B33" s="40">
        <v>35400</v>
      </c>
      <c r="C33" s="88">
        <f>'Overall Tables'!C361</f>
        <v>968.7890000000001</v>
      </c>
      <c r="D33" s="40">
        <v>41300</v>
      </c>
      <c r="E33" s="40">
        <v>41400</v>
      </c>
      <c r="F33" s="88">
        <f>'Overall Tables'!C421</f>
        <v>1202.7890000000002</v>
      </c>
      <c r="G33" s="39">
        <v>47300</v>
      </c>
      <c r="H33" s="40">
        <v>47400</v>
      </c>
      <c r="I33" s="88">
        <f>'Overall Tables'!C481</f>
        <v>1436.7890000000002</v>
      </c>
    </row>
    <row r="34" spans="1:9" ht="9.75" customHeight="1" x14ac:dyDescent="0.2">
      <c r="A34" s="39">
        <v>35400</v>
      </c>
      <c r="B34" s="40">
        <v>35500</v>
      </c>
      <c r="C34" s="88">
        <f>'Overall Tables'!C362</f>
        <v>972.68899999999996</v>
      </c>
      <c r="D34" s="40">
        <v>41400</v>
      </c>
      <c r="E34" s="40">
        <v>41500</v>
      </c>
      <c r="F34" s="88">
        <f>'Overall Tables'!C422</f>
        <v>1206.6889999999999</v>
      </c>
      <c r="G34" s="39">
        <v>47400</v>
      </c>
      <c r="H34" s="40">
        <v>47500</v>
      </c>
      <c r="I34" s="88">
        <f>'Overall Tables'!C482</f>
        <v>1440.6889999999999</v>
      </c>
    </row>
    <row r="35" spans="1:9" ht="9.75" customHeight="1" x14ac:dyDescent="0.2">
      <c r="A35" s="39">
        <v>35500</v>
      </c>
      <c r="B35" s="40">
        <v>35600</v>
      </c>
      <c r="C35" s="88">
        <f>'Overall Tables'!C363</f>
        <v>976.58900000000006</v>
      </c>
      <c r="D35" s="40">
        <v>41500</v>
      </c>
      <c r="E35" s="40">
        <v>41600</v>
      </c>
      <c r="F35" s="88">
        <f>'Overall Tables'!C423</f>
        <v>1210.5889999999999</v>
      </c>
      <c r="G35" s="39">
        <v>47500</v>
      </c>
      <c r="H35" s="40">
        <v>47600</v>
      </c>
      <c r="I35" s="88">
        <f>'Overall Tables'!C483</f>
        <v>1444.5889999999999</v>
      </c>
    </row>
    <row r="36" spans="1:9" ht="9.75" customHeight="1" x14ac:dyDescent="0.2">
      <c r="A36" s="39">
        <v>35600</v>
      </c>
      <c r="B36" s="40">
        <v>35700</v>
      </c>
      <c r="C36" s="88">
        <f>'Overall Tables'!C364</f>
        <v>980.48899999999992</v>
      </c>
      <c r="D36" s="40">
        <v>41600</v>
      </c>
      <c r="E36" s="40">
        <v>41700</v>
      </c>
      <c r="F36" s="88">
        <f>'Overall Tables'!C424</f>
        <v>1214.489</v>
      </c>
      <c r="G36" s="39">
        <v>47600</v>
      </c>
      <c r="H36" s="40">
        <v>47700</v>
      </c>
      <c r="I36" s="88">
        <f>'Overall Tables'!C484</f>
        <v>1448.489</v>
      </c>
    </row>
    <row r="37" spans="1:9" ht="9.75" customHeight="1" x14ac:dyDescent="0.2">
      <c r="A37" s="39">
        <v>35700</v>
      </c>
      <c r="B37" s="40">
        <v>35800</v>
      </c>
      <c r="C37" s="88">
        <f>'Overall Tables'!C365</f>
        <v>984.38900000000001</v>
      </c>
      <c r="D37" s="40">
        <v>41700</v>
      </c>
      <c r="E37" s="40">
        <v>41800</v>
      </c>
      <c r="F37" s="88">
        <f>'Overall Tables'!C425</f>
        <v>1218.3890000000001</v>
      </c>
      <c r="G37" s="39">
        <v>47700</v>
      </c>
      <c r="H37" s="40">
        <v>47800</v>
      </c>
      <c r="I37" s="88">
        <f>'Overall Tables'!C485</f>
        <v>1452.3890000000001</v>
      </c>
    </row>
    <row r="38" spans="1:9" ht="9.75" customHeight="1" x14ac:dyDescent="0.2">
      <c r="A38" s="39">
        <v>35800</v>
      </c>
      <c r="B38" s="40">
        <v>35900</v>
      </c>
      <c r="C38" s="88">
        <f>'Overall Tables'!C366</f>
        <v>988.2890000000001</v>
      </c>
      <c r="D38" s="40">
        <v>41800</v>
      </c>
      <c r="E38" s="40">
        <v>41900</v>
      </c>
      <c r="F38" s="88">
        <f>'Overall Tables'!C426</f>
        <v>1222.2890000000002</v>
      </c>
      <c r="G38" s="39">
        <v>47800</v>
      </c>
      <c r="H38" s="40">
        <v>47900</v>
      </c>
      <c r="I38" s="88">
        <f>'Overall Tables'!C486</f>
        <v>1456.2890000000002</v>
      </c>
    </row>
    <row r="39" spans="1:9" ht="9.75" customHeight="1" x14ac:dyDescent="0.2">
      <c r="A39" s="39">
        <v>35900</v>
      </c>
      <c r="B39" s="40">
        <v>36000</v>
      </c>
      <c r="C39" s="88">
        <f>'Overall Tables'!C367</f>
        <v>992.18899999999996</v>
      </c>
      <c r="D39" s="40">
        <v>41900</v>
      </c>
      <c r="E39" s="40">
        <v>42000</v>
      </c>
      <c r="F39" s="88">
        <f>'Overall Tables'!C427</f>
        <v>1226.1889999999999</v>
      </c>
      <c r="G39" s="39">
        <v>47900</v>
      </c>
      <c r="H39" s="40">
        <v>48000</v>
      </c>
      <c r="I39" s="88">
        <f>'Overall Tables'!C487</f>
        <v>1460.1889999999999</v>
      </c>
    </row>
    <row r="40" spans="1:9" ht="9.75" customHeight="1" x14ac:dyDescent="0.2">
      <c r="A40" s="53"/>
      <c r="B40" s="54"/>
      <c r="C40" s="55"/>
      <c r="D40" s="54"/>
      <c r="E40" s="54"/>
      <c r="F40" s="55"/>
      <c r="G40" s="56"/>
      <c r="H40" s="57"/>
      <c r="I40" s="55"/>
    </row>
    <row r="41" spans="1:9" ht="9.75" customHeight="1" x14ac:dyDescent="0.2">
      <c r="A41" s="39">
        <v>36000</v>
      </c>
      <c r="B41" s="40">
        <v>36100</v>
      </c>
      <c r="C41" s="88">
        <f>'Overall Tables'!C368</f>
        <v>996.08900000000006</v>
      </c>
      <c r="D41" s="40">
        <v>42000</v>
      </c>
      <c r="E41" s="40">
        <v>42100</v>
      </c>
      <c r="F41" s="88">
        <f>'Overall Tables'!C428</f>
        <v>1230.0889999999999</v>
      </c>
      <c r="G41" s="39">
        <v>48000</v>
      </c>
      <c r="H41" s="40">
        <v>48100</v>
      </c>
      <c r="I41" s="88">
        <f>'Overall Tables'!C488</f>
        <v>1464.0889999999999</v>
      </c>
    </row>
    <row r="42" spans="1:9" ht="9.75" customHeight="1" x14ac:dyDescent="0.2">
      <c r="A42" s="39">
        <v>36100</v>
      </c>
      <c r="B42" s="40">
        <v>36200</v>
      </c>
      <c r="C42" s="88">
        <f>'Overall Tables'!C369</f>
        <v>999.98899999999992</v>
      </c>
      <c r="D42" s="40">
        <v>42100</v>
      </c>
      <c r="E42" s="40">
        <v>42200</v>
      </c>
      <c r="F42" s="88">
        <f>'Overall Tables'!C429</f>
        <v>1233.989</v>
      </c>
      <c r="G42" s="39">
        <v>48100</v>
      </c>
      <c r="H42" s="40">
        <v>48200</v>
      </c>
      <c r="I42" s="88">
        <f>'Overall Tables'!C489</f>
        <v>1467.989</v>
      </c>
    </row>
    <row r="43" spans="1:9" ht="9.75" customHeight="1" x14ac:dyDescent="0.2">
      <c r="A43" s="39">
        <v>36200</v>
      </c>
      <c r="B43" s="40">
        <v>36300</v>
      </c>
      <c r="C43" s="88">
        <f>'Overall Tables'!C370</f>
        <v>1003.889</v>
      </c>
      <c r="D43" s="40">
        <v>42200</v>
      </c>
      <c r="E43" s="40">
        <v>42300</v>
      </c>
      <c r="F43" s="88">
        <f>'Overall Tables'!C430</f>
        <v>1237.8890000000001</v>
      </c>
      <c r="G43" s="39">
        <v>48200</v>
      </c>
      <c r="H43" s="40">
        <v>48300</v>
      </c>
      <c r="I43" s="88">
        <f>'Overall Tables'!C490</f>
        <v>1471.8890000000001</v>
      </c>
    </row>
    <row r="44" spans="1:9" ht="9.75" customHeight="1" x14ac:dyDescent="0.2">
      <c r="A44" s="39">
        <v>36300</v>
      </c>
      <c r="B44" s="40">
        <v>36400</v>
      </c>
      <c r="C44" s="88">
        <f>'Overall Tables'!C371</f>
        <v>1007.7890000000001</v>
      </c>
      <c r="D44" s="40">
        <v>42300</v>
      </c>
      <c r="E44" s="40">
        <v>42400</v>
      </c>
      <c r="F44" s="88">
        <f>'Overall Tables'!C431</f>
        <v>1241.7890000000002</v>
      </c>
      <c r="G44" s="39">
        <v>48300</v>
      </c>
      <c r="H44" s="40">
        <v>48400</v>
      </c>
      <c r="I44" s="88">
        <f>'Overall Tables'!C491</f>
        <v>1475.7890000000002</v>
      </c>
    </row>
    <row r="45" spans="1:9" ht="9.75" customHeight="1" x14ac:dyDescent="0.2">
      <c r="A45" s="39">
        <v>36400</v>
      </c>
      <c r="B45" s="40">
        <v>36500</v>
      </c>
      <c r="C45" s="88">
        <f>'Overall Tables'!C372</f>
        <v>1011.689</v>
      </c>
      <c r="D45" s="40">
        <v>42400</v>
      </c>
      <c r="E45" s="40">
        <v>42500</v>
      </c>
      <c r="F45" s="88">
        <f>'Overall Tables'!C432</f>
        <v>1245.6889999999999</v>
      </c>
      <c r="G45" s="39">
        <v>48400</v>
      </c>
      <c r="H45" s="40">
        <v>48500</v>
      </c>
      <c r="I45" s="88">
        <f>'Overall Tables'!C492</f>
        <v>1479.6889999999999</v>
      </c>
    </row>
    <row r="46" spans="1:9" ht="9.75" customHeight="1" x14ac:dyDescent="0.2">
      <c r="A46" s="39">
        <v>36500</v>
      </c>
      <c r="B46" s="40">
        <v>36600</v>
      </c>
      <c r="C46" s="88">
        <f>'Overall Tables'!C373</f>
        <v>1015.5890000000001</v>
      </c>
      <c r="D46" s="40">
        <v>42500</v>
      </c>
      <c r="E46" s="40">
        <v>42600</v>
      </c>
      <c r="F46" s="88">
        <f>'Overall Tables'!C433</f>
        <v>1249.5889999999999</v>
      </c>
      <c r="G46" s="39">
        <v>48500</v>
      </c>
      <c r="H46" s="40">
        <v>48600</v>
      </c>
      <c r="I46" s="88">
        <f>'Overall Tables'!C493</f>
        <v>1483.5889999999999</v>
      </c>
    </row>
    <row r="47" spans="1:9" ht="9.75" customHeight="1" x14ac:dyDescent="0.2">
      <c r="A47" s="39">
        <v>36600</v>
      </c>
      <c r="B47" s="40">
        <v>36700</v>
      </c>
      <c r="C47" s="88">
        <f>'Overall Tables'!C374</f>
        <v>1019.4889999999999</v>
      </c>
      <c r="D47" s="40">
        <v>42600</v>
      </c>
      <c r="E47" s="40">
        <v>42700</v>
      </c>
      <c r="F47" s="88">
        <f>'Overall Tables'!C434</f>
        <v>1253.489</v>
      </c>
      <c r="G47" s="39">
        <v>48600</v>
      </c>
      <c r="H47" s="40">
        <v>48700</v>
      </c>
      <c r="I47" s="88">
        <f>'Overall Tables'!C494</f>
        <v>1487.489</v>
      </c>
    </row>
    <row r="48" spans="1:9" ht="9.75" customHeight="1" x14ac:dyDescent="0.2">
      <c r="A48" s="39">
        <v>36700</v>
      </c>
      <c r="B48" s="40">
        <v>36800</v>
      </c>
      <c r="C48" s="88">
        <f>'Overall Tables'!C375</f>
        <v>1023.389</v>
      </c>
      <c r="D48" s="40">
        <v>42700</v>
      </c>
      <c r="E48" s="40">
        <v>42800</v>
      </c>
      <c r="F48" s="88">
        <f>'Overall Tables'!C435</f>
        <v>1257.3890000000001</v>
      </c>
      <c r="G48" s="39">
        <v>48700</v>
      </c>
      <c r="H48" s="40">
        <v>48800</v>
      </c>
      <c r="I48" s="88">
        <f>'Overall Tables'!C495</f>
        <v>1491.3890000000001</v>
      </c>
    </row>
    <row r="49" spans="1:9" ht="9.75" customHeight="1" x14ac:dyDescent="0.2">
      <c r="A49" s="39">
        <v>36800</v>
      </c>
      <c r="B49" s="40">
        <v>36900</v>
      </c>
      <c r="C49" s="88">
        <f>'Overall Tables'!C376</f>
        <v>1027.2890000000002</v>
      </c>
      <c r="D49" s="40">
        <v>42800</v>
      </c>
      <c r="E49" s="40">
        <v>42900</v>
      </c>
      <c r="F49" s="88">
        <f>'Overall Tables'!C436</f>
        <v>1261.2890000000002</v>
      </c>
      <c r="G49" s="39">
        <v>48800</v>
      </c>
      <c r="H49" s="40">
        <v>48900</v>
      </c>
      <c r="I49" s="88">
        <f>'Overall Tables'!C496</f>
        <v>1495.2890000000002</v>
      </c>
    </row>
    <row r="50" spans="1:9" ht="9.75" customHeight="1" x14ac:dyDescent="0.2">
      <c r="A50" s="39">
        <v>36900</v>
      </c>
      <c r="B50" s="40">
        <v>37000</v>
      </c>
      <c r="C50" s="88">
        <f>'Overall Tables'!C377</f>
        <v>1031.1889999999999</v>
      </c>
      <c r="D50" s="40">
        <v>42900</v>
      </c>
      <c r="E50" s="40">
        <v>43000</v>
      </c>
      <c r="F50" s="88">
        <f>'Overall Tables'!C437</f>
        <v>1265.1889999999999</v>
      </c>
      <c r="G50" s="39">
        <v>48900</v>
      </c>
      <c r="H50" s="40">
        <v>49000</v>
      </c>
      <c r="I50" s="88">
        <f>'Overall Tables'!C497</f>
        <v>1499.1889999999999</v>
      </c>
    </row>
    <row r="51" spans="1:9" ht="9.75" customHeight="1" x14ac:dyDescent="0.2">
      <c r="A51" s="53"/>
      <c r="B51" s="54"/>
      <c r="C51" s="55"/>
      <c r="D51" s="54"/>
      <c r="E51" s="54"/>
      <c r="F51" s="55"/>
      <c r="G51" s="75"/>
      <c r="H51" s="76"/>
      <c r="I51" s="55"/>
    </row>
    <row r="52" spans="1:9" ht="9.75" customHeight="1" x14ac:dyDescent="0.2">
      <c r="A52" s="39">
        <v>37000</v>
      </c>
      <c r="B52" s="40">
        <v>37100</v>
      </c>
      <c r="C52" s="88">
        <f>'Overall Tables'!C378</f>
        <v>1035.0889999999999</v>
      </c>
      <c r="D52" s="40">
        <v>43000</v>
      </c>
      <c r="E52" s="40">
        <v>43100</v>
      </c>
      <c r="F52" s="88">
        <f>'Overall Tables'!C438</f>
        <v>1269.0889999999999</v>
      </c>
      <c r="G52" s="39">
        <v>49000</v>
      </c>
      <c r="H52" s="40">
        <v>49100</v>
      </c>
      <c r="I52" s="88">
        <f>'Overall Tables'!C498</f>
        <v>1503.0889999999999</v>
      </c>
    </row>
    <row r="53" spans="1:9" ht="9.75" customHeight="1" x14ac:dyDescent="0.2">
      <c r="A53" s="39">
        <v>37100</v>
      </c>
      <c r="B53" s="40">
        <v>37200</v>
      </c>
      <c r="C53" s="88">
        <f>'Overall Tables'!C379</f>
        <v>1038.989</v>
      </c>
      <c r="D53" s="40">
        <v>43100</v>
      </c>
      <c r="E53" s="40">
        <v>43200</v>
      </c>
      <c r="F53" s="88">
        <f>'Overall Tables'!C439</f>
        <v>1272.989</v>
      </c>
      <c r="G53" s="39">
        <v>49100</v>
      </c>
      <c r="H53" s="40">
        <v>49200</v>
      </c>
      <c r="I53" s="88">
        <f>'Overall Tables'!C499</f>
        <v>1506.989</v>
      </c>
    </row>
    <row r="54" spans="1:9" ht="9.75" customHeight="1" x14ac:dyDescent="0.2">
      <c r="A54" s="39">
        <v>37200</v>
      </c>
      <c r="B54" s="40">
        <v>37300</v>
      </c>
      <c r="C54" s="88">
        <f>'Overall Tables'!C380</f>
        <v>1042.8890000000001</v>
      </c>
      <c r="D54" s="40">
        <v>43200</v>
      </c>
      <c r="E54" s="40">
        <v>43300</v>
      </c>
      <c r="F54" s="88">
        <f>'Overall Tables'!C440</f>
        <v>1276.8890000000001</v>
      </c>
      <c r="G54" s="39">
        <v>49200</v>
      </c>
      <c r="H54" s="40">
        <v>49300</v>
      </c>
      <c r="I54" s="88">
        <f>'Overall Tables'!C500</f>
        <v>1510.8890000000001</v>
      </c>
    </row>
    <row r="55" spans="1:9" ht="9.75" customHeight="1" x14ac:dyDescent="0.2">
      <c r="A55" s="39">
        <v>37300</v>
      </c>
      <c r="B55" s="40">
        <v>37400</v>
      </c>
      <c r="C55" s="88">
        <f>'Overall Tables'!C381</f>
        <v>1046.7890000000002</v>
      </c>
      <c r="D55" s="40">
        <v>43300</v>
      </c>
      <c r="E55" s="40">
        <v>43400</v>
      </c>
      <c r="F55" s="88">
        <f>'Overall Tables'!C441</f>
        <v>1280.7890000000002</v>
      </c>
      <c r="G55" s="39">
        <v>49300</v>
      </c>
      <c r="H55" s="40">
        <v>49400</v>
      </c>
      <c r="I55" s="88">
        <f>'Overall Tables'!C501</f>
        <v>1514.7890000000002</v>
      </c>
    </row>
    <row r="56" spans="1:9" ht="9.75" customHeight="1" x14ac:dyDescent="0.2">
      <c r="A56" s="39">
        <v>37400</v>
      </c>
      <c r="B56" s="40">
        <v>37500</v>
      </c>
      <c r="C56" s="88">
        <f>'Overall Tables'!C382</f>
        <v>1050.6889999999999</v>
      </c>
      <c r="D56" s="40">
        <v>43400</v>
      </c>
      <c r="E56" s="40">
        <v>43500</v>
      </c>
      <c r="F56" s="88">
        <f>'Overall Tables'!C442</f>
        <v>1284.6889999999999</v>
      </c>
      <c r="G56" s="39">
        <v>49400</v>
      </c>
      <c r="H56" s="40">
        <v>49500</v>
      </c>
      <c r="I56" s="88">
        <f>'Overall Tables'!C502</f>
        <v>1518.6889999999999</v>
      </c>
    </row>
    <row r="57" spans="1:9" ht="9.75" customHeight="1" x14ac:dyDescent="0.2">
      <c r="A57" s="39">
        <v>37500</v>
      </c>
      <c r="B57" s="40">
        <v>37600</v>
      </c>
      <c r="C57" s="88">
        <f>'Overall Tables'!C383</f>
        <v>1054.5889999999999</v>
      </c>
      <c r="D57" s="40">
        <v>43500</v>
      </c>
      <c r="E57" s="40">
        <v>43600</v>
      </c>
      <c r="F57" s="88">
        <f>'Overall Tables'!C443</f>
        <v>1288.5889999999999</v>
      </c>
      <c r="G57" s="39">
        <v>49500</v>
      </c>
      <c r="H57" s="40">
        <v>49600</v>
      </c>
      <c r="I57" s="88">
        <f>'Overall Tables'!C503</f>
        <v>1522.5889999999999</v>
      </c>
    </row>
    <row r="58" spans="1:9" ht="9.75" customHeight="1" x14ac:dyDescent="0.2">
      <c r="A58" s="39">
        <v>37600</v>
      </c>
      <c r="B58" s="40">
        <v>37700</v>
      </c>
      <c r="C58" s="88">
        <f>'Overall Tables'!C384</f>
        <v>1058.489</v>
      </c>
      <c r="D58" s="40">
        <v>43600</v>
      </c>
      <c r="E58" s="40">
        <v>43700</v>
      </c>
      <c r="F58" s="88">
        <f>'Overall Tables'!C444</f>
        <v>1292.489</v>
      </c>
      <c r="G58" s="39">
        <v>49600</v>
      </c>
      <c r="H58" s="40">
        <v>49700</v>
      </c>
      <c r="I58" s="88">
        <f>'Overall Tables'!C504</f>
        <v>1526.489</v>
      </c>
    </row>
    <row r="59" spans="1:9" ht="9.75" customHeight="1" x14ac:dyDescent="0.2">
      <c r="A59" s="39">
        <v>37700</v>
      </c>
      <c r="B59" s="40">
        <v>37800</v>
      </c>
      <c r="C59" s="88">
        <f>'Overall Tables'!C385</f>
        <v>1062.3890000000001</v>
      </c>
      <c r="D59" s="40">
        <v>43700</v>
      </c>
      <c r="E59" s="40">
        <v>43800</v>
      </c>
      <c r="F59" s="88">
        <f>'Overall Tables'!C445</f>
        <v>1296.3890000000001</v>
      </c>
      <c r="G59" s="39">
        <v>49700</v>
      </c>
      <c r="H59" s="40">
        <v>49800</v>
      </c>
      <c r="I59" s="88">
        <f>'Overall Tables'!C505</f>
        <v>1530.3890000000001</v>
      </c>
    </row>
    <row r="60" spans="1:9" ht="9.75" customHeight="1" x14ac:dyDescent="0.2">
      <c r="A60" s="39">
        <v>37800</v>
      </c>
      <c r="B60" s="40">
        <v>37900</v>
      </c>
      <c r="C60" s="88">
        <f>'Overall Tables'!C386</f>
        <v>1066.2890000000002</v>
      </c>
      <c r="D60" s="40">
        <v>43800</v>
      </c>
      <c r="E60" s="40">
        <v>43900</v>
      </c>
      <c r="F60" s="88">
        <f>'Overall Tables'!C446</f>
        <v>1300.2890000000002</v>
      </c>
      <c r="G60" s="39">
        <v>49800</v>
      </c>
      <c r="H60" s="40">
        <v>49900</v>
      </c>
      <c r="I60" s="88">
        <f>'Overall Tables'!C506</f>
        <v>1534.2890000000002</v>
      </c>
    </row>
    <row r="61" spans="1:9" ht="9.75" customHeight="1" x14ac:dyDescent="0.2">
      <c r="A61" s="39">
        <v>37900</v>
      </c>
      <c r="B61" s="40">
        <v>38000</v>
      </c>
      <c r="C61" s="88">
        <f>'Overall Tables'!C387</f>
        <v>1070.1889999999999</v>
      </c>
      <c r="D61" s="40">
        <v>43900</v>
      </c>
      <c r="E61" s="40">
        <v>44000</v>
      </c>
      <c r="F61" s="88">
        <f>'Overall Tables'!C447</f>
        <v>1304.1889999999999</v>
      </c>
      <c r="G61" s="59">
        <v>49900</v>
      </c>
      <c r="H61" s="84">
        <v>50000</v>
      </c>
      <c r="I61" s="88">
        <f>'Overall Tables'!C507</f>
        <v>1538.1889999999999</v>
      </c>
    </row>
    <row r="62" spans="1:9" ht="9.75" customHeight="1" x14ac:dyDescent="0.2">
      <c r="A62" s="53"/>
      <c r="B62" s="54"/>
      <c r="C62" s="55"/>
      <c r="D62" s="79"/>
      <c r="E62" s="79"/>
      <c r="F62" s="55"/>
      <c r="G62" s="89"/>
      <c r="H62" s="90"/>
      <c r="I62" s="55"/>
    </row>
    <row r="63" spans="1:9" ht="9.75" customHeight="1" x14ac:dyDescent="0.2">
      <c r="A63" s="39">
        <v>38000</v>
      </c>
      <c r="B63" s="40">
        <v>38100</v>
      </c>
      <c r="C63" s="88">
        <f>'Overall Tables'!C388</f>
        <v>1074.0889999999999</v>
      </c>
      <c r="D63" s="40">
        <v>44000</v>
      </c>
      <c r="E63" s="40">
        <v>44100</v>
      </c>
      <c r="F63" s="88">
        <f>'Overall Tables'!C448</f>
        <v>1308.0889999999999</v>
      </c>
      <c r="G63" s="39">
        <v>50000</v>
      </c>
      <c r="H63" s="40">
        <v>50100</v>
      </c>
      <c r="I63" s="88">
        <f>'Overall Tables'!C508</f>
        <v>1542.0889999999999</v>
      </c>
    </row>
    <row r="64" spans="1:9" ht="9.75" customHeight="1" x14ac:dyDescent="0.2">
      <c r="A64" s="39">
        <v>38100</v>
      </c>
      <c r="B64" s="40">
        <v>38200</v>
      </c>
      <c r="C64" s="88">
        <f>'Overall Tables'!C389</f>
        <v>1077.989</v>
      </c>
      <c r="D64" s="40">
        <v>44100</v>
      </c>
      <c r="E64" s="40">
        <v>44200</v>
      </c>
      <c r="F64" s="88">
        <f>'Overall Tables'!C449</f>
        <v>1311.989</v>
      </c>
      <c r="G64" s="39">
        <v>50100</v>
      </c>
      <c r="H64" s="40">
        <v>50200</v>
      </c>
      <c r="I64" s="88">
        <f>'Overall Tables'!C509</f>
        <v>1545.989</v>
      </c>
    </row>
    <row r="65" spans="1:9" ht="9.75" customHeight="1" x14ac:dyDescent="0.2">
      <c r="A65" s="39">
        <v>38200</v>
      </c>
      <c r="B65" s="40">
        <v>38300</v>
      </c>
      <c r="C65" s="88">
        <f>'Overall Tables'!C390</f>
        <v>1081.8890000000001</v>
      </c>
      <c r="D65" s="40">
        <v>44200</v>
      </c>
      <c r="E65" s="40">
        <v>44300</v>
      </c>
      <c r="F65" s="88">
        <f>'Overall Tables'!C450</f>
        <v>1315.8890000000001</v>
      </c>
      <c r="G65" s="39">
        <v>50200</v>
      </c>
      <c r="H65" s="40">
        <v>50300</v>
      </c>
      <c r="I65" s="88">
        <f>'Overall Tables'!C510</f>
        <v>1549.8890000000001</v>
      </c>
    </row>
    <row r="66" spans="1:9" ht="9.75" customHeight="1" x14ac:dyDescent="0.2">
      <c r="A66" s="39">
        <v>38300</v>
      </c>
      <c r="B66" s="40">
        <v>38400</v>
      </c>
      <c r="C66" s="88">
        <f>'Overall Tables'!C391</f>
        <v>1085.7890000000002</v>
      </c>
      <c r="D66" s="40">
        <v>44300</v>
      </c>
      <c r="E66" s="40">
        <v>44400</v>
      </c>
      <c r="F66" s="88">
        <f>'Overall Tables'!C451</f>
        <v>1319.7890000000002</v>
      </c>
      <c r="G66" s="39">
        <v>50300</v>
      </c>
      <c r="H66" s="40">
        <v>50400</v>
      </c>
      <c r="I66" s="88">
        <f>'Overall Tables'!C511</f>
        <v>1553.7890000000002</v>
      </c>
    </row>
    <row r="67" spans="1:9" ht="9.75" customHeight="1" x14ac:dyDescent="0.2">
      <c r="A67" s="39">
        <v>38400</v>
      </c>
      <c r="B67" s="40">
        <v>38500</v>
      </c>
      <c r="C67" s="88">
        <f>'Overall Tables'!C392</f>
        <v>1089.6889999999999</v>
      </c>
      <c r="D67" s="40">
        <v>44400</v>
      </c>
      <c r="E67" s="40">
        <v>44500</v>
      </c>
      <c r="F67" s="88">
        <f>'Overall Tables'!C452</f>
        <v>1323.6889999999999</v>
      </c>
      <c r="G67" s="39">
        <v>50400</v>
      </c>
      <c r="H67" s="40">
        <v>50500</v>
      </c>
      <c r="I67" s="88">
        <f>'Overall Tables'!C512</f>
        <v>1557.6889999999999</v>
      </c>
    </row>
    <row r="68" spans="1:9" ht="9.75" customHeight="1" x14ac:dyDescent="0.2">
      <c r="A68" s="39">
        <v>38500</v>
      </c>
      <c r="B68" s="40">
        <v>38600</v>
      </c>
      <c r="C68" s="88">
        <f>'Overall Tables'!C393</f>
        <v>1093.5889999999999</v>
      </c>
      <c r="D68" s="40">
        <v>44500</v>
      </c>
      <c r="E68" s="40">
        <v>44600</v>
      </c>
      <c r="F68" s="88">
        <f>'Overall Tables'!C453</f>
        <v>1327.5889999999999</v>
      </c>
      <c r="G68" s="39">
        <v>50500</v>
      </c>
      <c r="H68" s="40">
        <v>50600</v>
      </c>
      <c r="I68" s="88">
        <f>'Overall Tables'!C513</f>
        <v>1561.5889999999999</v>
      </c>
    </row>
    <row r="69" spans="1:9" ht="9.75" customHeight="1" x14ac:dyDescent="0.2">
      <c r="A69" s="39">
        <v>38600</v>
      </c>
      <c r="B69" s="40">
        <v>38700</v>
      </c>
      <c r="C69" s="88">
        <f>'Overall Tables'!C394</f>
        <v>1097.489</v>
      </c>
      <c r="D69" s="40">
        <v>44600</v>
      </c>
      <c r="E69" s="40">
        <v>44700</v>
      </c>
      <c r="F69" s="88">
        <f>'Overall Tables'!C454</f>
        <v>1331.489</v>
      </c>
      <c r="G69" s="39">
        <v>50600</v>
      </c>
      <c r="H69" s="40">
        <v>50700</v>
      </c>
      <c r="I69" s="88">
        <f>'Overall Tables'!C514</f>
        <v>1565.489</v>
      </c>
    </row>
    <row r="70" spans="1:9" ht="9.75" customHeight="1" x14ac:dyDescent="0.2">
      <c r="A70" s="39">
        <v>38700</v>
      </c>
      <c r="B70" s="40">
        <v>38800</v>
      </c>
      <c r="C70" s="88">
        <f>'Overall Tables'!C395</f>
        <v>1101.3890000000001</v>
      </c>
      <c r="D70" s="40">
        <v>44700</v>
      </c>
      <c r="E70" s="40">
        <v>44800</v>
      </c>
      <c r="F70" s="88">
        <f>'Overall Tables'!C455</f>
        <v>1335.3890000000001</v>
      </c>
      <c r="G70" s="39">
        <v>50700</v>
      </c>
      <c r="H70" s="40">
        <v>50800</v>
      </c>
      <c r="I70" s="88">
        <f>'Overall Tables'!C515</f>
        <v>1569.3890000000001</v>
      </c>
    </row>
    <row r="71" spans="1:9" ht="9.75" customHeight="1" x14ac:dyDescent="0.2">
      <c r="A71" s="39">
        <v>38800</v>
      </c>
      <c r="B71" s="40">
        <v>38900</v>
      </c>
      <c r="C71" s="88">
        <f>'Overall Tables'!C396</f>
        <v>1105.2890000000002</v>
      </c>
      <c r="D71" s="40">
        <v>44800</v>
      </c>
      <c r="E71" s="40">
        <v>44900</v>
      </c>
      <c r="F71" s="88">
        <f>'Overall Tables'!C456</f>
        <v>1339.2890000000002</v>
      </c>
      <c r="G71" s="39">
        <v>50800</v>
      </c>
      <c r="H71" s="40">
        <v>50900</v>
      </c>
      <c r="I71" s="88">
        <f>'Overall Tables'!C516</f>
        <v>1573.2890000000002</v>
      </c>
    </row>
    <row r="72" spans="1:9" ht="9.75" customHeight="1" x14ac:dyDescent="0.2">
      <c r="A72" s="91">
        <v>38900</v>
      </c>
      <c r="B72" s="92">
        <v>39000</v>
      </c>
      <c r="C72" s="88">
        <f>'Overall Tables'!C397</f>
        <v>1109.1889999999999</v>
      </c>
      <c r="D72" s="92">
        <v>44900</v>
      </c>
      <c r="E72" s="92">
        <v>45000</v>
      </c>
      <c r="F72" s="88">
        <f>'Overall Tables'!C457</f>
        <v>1343.1889999999999</v>
      </c>
      <c r="G72" s="91">
        <v>50900</v>
      </c>
      <c r="H72" s="92">
        <v>51000</v>
      </c>
      <c r="I72" s="88">
        <f>'Overall Tables'!C517</f>
        <v>1577.1889999999999</v>
      </c>
    </row>
    <row r="73" spans="1:9" ht="9.75" customHeight="1" x14ac:dyDescent="0.2">
      <c r="C73" s="40"/>
    </row>
    <row r="74" spans="1:9" ht="9.75" customHeight="1" x14ac:dyDescent="0.2"/>
    <row r="75" spans="1:9" ht="9.75" customHeight="1" x14ac:dyDescent="0.2"/>
    <row r="76" spans="1:9" ht="9.75" customHeight="1" x14ac:dyDescent="0.2"/>
    <row r="77" spans="1:9" ht="9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workbookViewId="0">
      <selection activeCell="K25" sqref="K25"/>
    </sheetView>
  </sheetViews>
  <sheetFormatPr defaultColWidth="12.5703125" defaultRowHeight="15" customHeight="1" x14ac:dyDescent="0.2"/>
  <cols>
    <col min="1" max="26" width="8.5703125" customWidth="1"/>
  </cols>
  <sheetData>
    <row r="1" spans="1:19" ht="9.75" customHeight="1" x14ac:dyDescent="0.2">
      <c r="A1" s="1" t="s">
        <v>0</v>
      </c>
      <c r="B1" s="65"/>
      <c r="C1" s="66"/>
      <c r="D1" s="45" t="s">
        <v>0</v>
      </c>
      <c r="E1" s="65"/>
      <c r="F1" s="67"/>
      <c r="G1" s="45" t="s">
        <v>0</v>
      </c>
      <c r="H1" s="65"/>
      <c r="I1" s="67"/>
    </row>
    <row r="2" spans="1:19" ht="9.75" customHeight="1" x14ac:dyDescent="0.2">
      <c r="A2" s="7" t="s">
        <v>1</v>
      </c>
      <c r="B2" s="69"/>
      <c r="C2" s="70"/>
      <c r="D2" s="47" t="s">
        <v>1</v>
      </c>
      <c r="E2" s="69"/>
      <c r="F2" s="71"/>
      <c r="G2" s="47" t="s">
        <v>1</v>
      </c>
      <c r="H2" s="69"/>
      <c r="I2" s="71"/>
    </row>
    <row r="3" spans="1:19" ht="9.75" customHeight="1" x14ac:dyDescent="0.2">
      <c r="A3" s="72"/>
      <c r="B3" s="73"/>
      <c r="C3" s="71"/>
      <c r="D3" s="72"/>
      <c r="E3" s="73"/>
      <c r="F3" s="71"/>
      <c r="G3" s="72"/>
      <c r="H3" s="73"/>
      <c r="I3" s="71"/>
    </row>
    <row r="4" spans="1:19" ht="9.75" customHeight="1" x14ac:dyDescent="0.2">
      <c r="A4" s="21" t="s">
        <v>6</v>
      </c>
      <c r="B4" s="22" t="s">
        <v>7</v>
      </c>
      <c r="C4" s="49" t="s">
        <v>8</v>
      </c>
      <c r="D4" s="21" t="s">
        <v>6</v>
      </c>
      <c r="E4" s="22" t="s">
        <v>7</v>
      </c>
      <c r="F4" s="49" t="s">
        <v>8</v>
      </c>
      <c r="G4" s="21" t="s">
        <v>6</v>
      </c>
      <c r="H4" s="22" t="s">
        <v>7</v>
      </c>
      <c r="I4" s="49" t="s">
        <v>8</v>
      </c>
    </row>
    <row r="5" spans="1:19" ht="9.75" customHeight="1" x14ac:dyDescent="0.2">
      <c r="A5" s="21" t="s">
        <v>9</v>
      </c>
      <c r="B5" s="22" t="s">
        <v>10</v>
      </c>
      <c r="C5" s="49" t="s">
        <v>11</v>
      </c>
      <c r="D5" s="21" t="s">
        <v>9</v>
      </c>
      <c r="E5" s="22" t="s">
        <v>10</v>
      </c>
      <c r="F5" s="49" t="s">
        <v>11</v>
      </c>
      <c r="G5" s="21" t="s">
        <v>9</v>
      </c>
      <c r="H5" s="22" t="s">
        <v>10</v>
      </c>
      <c r="I5" s="49" t="s">
        <v>11</v>
      </c>
      <c r="K5" s="4"/>
      <c r="L5" s="5"/>
      <c r="M5" s="5"/>
      <c r="N5" s="5"/>
      <c r="O5" s="5"/>
      <c r="P5" s="5"/>
      <c r="Q5" s="5"/>
      <c r="R5" s="5"/>
      <c r="S5" s="6"/>
    </row>
    <row r="6" spans="1:19" ht="9.75" customHeight="1" x14ac:dyDescent="0.2">
      <c r="A6" s="74"/>
      <c r="B6" s="69"/>
      <c r="C6" s="71"/>
      <c r="D6" s="74"/>
      <c r="E6" s="69"/>
      <c r="F6" s="71"/>
      <c r="G6" s="74"/>
      <c r="H6" s="69"/>
      <c r="I6" s="71"/>
      <c r="K6" s="10" t="s">
        <v>39</v>
      </c>
      <c r="L6" s="11"/>
      <c r="M6" s="11"/>
      <c r="N6" s="11"/>
      <c r="O6" s="11"/>
      <c r="P6" s="11"/>
      <c r="Q6" s="11"/>
      <c r="R6" s="11"/>
      <c r="S6" s="12"/>
    </row>
    <row r="7" spans="1:19" ht="9.75" customHeight="1" x14ac:dyDescent="0.2">
      <c r="A7" s="53"/>
      <c r="B7" s="54"/>
      <c r="C7" s="55"/>
      <c r="D7" s="80"/>
      <c r="E7" s="79"/>
      <c r="F7" s="55"/>
      <c r="G7" s="75"/>
      <c r="H7" s="76"/>
      <c r="I7" s="77"/>
      <c r="K7" s="16" t="s">
        <v>2</v>
      </c>
      <c r="L7" s="17" t="s">
        <v>3</v>
      </c>
      <c r="M7" s="17" t="s">
        <v>4</v>
      </c>
      <c r="N7" s="18" t="s">
        <v>5</v>
      </c>
      <c r="O7" s="19"/>
      <c r="P7" s="19"/>
      <c r="Q7" s="19"/>
      <c r="R7" s="19"/>
      <c r="S7" s="20"/>
    </row>
    <row r="8" spans="1:19" ht="9.75" customHeight="1" x14ac:dyDescent="0.2">
      <c r="A8" s="39">
        <v>51000</v>
      </c>
      <c r="B8" s="40">
        <v>51100</v>
      </c>
      <c r="C8" s="88">
        <f>'Overall Tables'!C518</f>
        <v>1581.0889999999999</v>
      </c>
      <c r="D8" s="39">
        <v>57000</v>
      </c>
      <c r="E8" s="40">
        <v>57100</v>
      </c>
      <c r="F8" s="88">
        <f>'Overall Tables'!C578</f>
        <v>1815.0889999999999</v>
      </c>
      <c r="G8" s="39">
        <v>63000</v>
      </c>
      <c r="H8" s="40">
        <v>63100</v>
      </c>
      <c r="I8" s="88">
        <f>'Overall Tables'!C638</f>
        <v>2049.0889999999999</v>
      </c>
      <c r="K8" s="132">
        <v>0</v>
      </c>
      <c r="L8" s="133">
        <v>5499</v>
      </c>
      <c r="M8" s="24">
        <v>0</v>
      </c>
      <c r="N8" s="25"/>
      <c r="O8" s="26"/>
      <c r="P8" s="26"/>
      <c r="Q8" s="26"/>
      <c r="R8" s="27"/>
      <c r="S8" s="28"/>
    </row>
    <row r="9" spans="1:19" ht="9.75" customHeight="1" x14ac:dyDescent="0.2">
      <c r="A9" s="39">
        <v>51100</v>
      </c>
      <c r="B9" s="40">
        <v>51200</v>
      </c>
      <c r="C9" s="88">
        <f>'Overall Tables'!C519</f>
        <v>1584.989</v>
      </c>
      <c r="D9" s="40">
        <v>57100</v>
      </c>
      <c r="E9" s="40">
        <v>57200</v>
      </c>
      <c r="F9" s="88">
        <f>'Overall Tables'!C579</f>
        <v>1818.989</v>
      </c>
      <c r="G9" s="39">
        <v>63100</v>
      </c>
      <c r="H9" s="40">
        <v>63200</v>
      </c>
      <c r="I9" s="88">
        <f>'Overall Tables'!C639</f>
        <v>2052.989</v>
      </c>
      <c r="K9" s="132">
        <v>5500</v>
      </c>
      <c r="L9" s="133">
        <v>10899</v>
      </c>
      <c r="M9" s="29">
        <v>0.02</v>
      </c>
      <c r="N9" s="30">
        <f>-(L8*(M9-M8))</f>
        <v>-109.98</v>
      </c>
      <c r="O9" s="26"/>
      <c r="P9" s="26"/>
      <c r="Q9" s="26"/>
      <c r="R9" s="31"/>
      <c r="S9" s="32">
        <f t="shared" ref="S9:S12" si="0">SUM(N9:R9)</f>
        <v>-109.98</v>
      </c>
    </row>
    <row r="10" spans="1:19" ht="9.75" customHeight="1" x14ac:dyDescent="0.2">
      <c r="A10" s="39">
        <v>51200</v>
      </c>
      <c r="B10" s="40">
        <v>51300</v>
      </c>
      <c r="C10" s="88">
        <f>'Overall Tables'!C520</f>
        <v>1588.8890000000001</v>
      </c>
      <c r="D10" s="39">
        <v>57200</v>
      </c>
      <c r="E10" s="40">
        <v>57300</v>
      </c>
      <c r="F10" s="88">
        <f>'Overall Tables'!C580</f>
        <v>1822.8890000000001</v>
      </c>
      <c r="G10" s="39">
        <v>63200</v>
      </c>
      <c r="H10" s="40">
        <v>63300</v>
      </c>
      <c r="I10" s="88">
        <f>'Overall Tables'!C640</f>
        <v>2056.8890000000001</v>
      </c>
      <c r="K10" s="132">
        <v>10900</v>
      </c>
      <c r="L10" s="133">
        <v>15599</v>
      </c>
      <c r="M10" s="29">
        <v>0.03</v>
      </c>
      <c r="N10" s="30">
        <f t="shared" ref="N10:O12" si="1">+N9</f>
        <v>-109.98</v>
      </c>
      <c r="O10" s="35">
        <f>-(L9*(M10-M9))</f>
        <v>-108.98999999999998</v>
      </c>
      <c r="P10" s="15"/>
      <c r="Q10" s="26"/>
      <c r="R10" s="31"/>
      <c r="S10" s="32">
        <f t="shared" si="0"/>
        <v>-218.96999999999997</v>
      </c>
    </row>
    <row r="11" spans="1:19" ht="9.75" customHeight="1" x14ac:dyDescent="0.2">
      <c r="A11" s="39">
        <v>51300</v>
      </c>
      <c r="B11" s="40">
        <v>51400</v>
      </c>
      <c r="C11" s="88">
        <f>'Overall Tables'!C521</f>
        <v>1592.7890000000002</v>
      </c>
      <c r="D11" s="40">
        <v>57300</v>
      </c>
      <c r="E11" s="40">
        <v>57400</v>
      </c>
      <c r="F11" s="88">
        <f>'Overall Tables'!C581</f>
        <v>1826.7890000000002</v>
      </c>
      <c r="G11" s="39">
        <v>63300</v>
      </c>
      <c r="H11" s="40">
        <v>63400</v>
      </c>
      <c r="I11" s="88">
        <f>'Overall Tables'!C641</f>
        <v>2060.7890000000002</v>
      </c>
      <c r="K11" s="132">
        <v>15600</v>
      </c>
      <c r="L11" s="133">
        <v>25699</v>
      </c>
      <c r="M11" s="29">
        <v>3.4000000000000002E-2</v>
      </c>
      <c r="N11" s="30">
        <f t="shared" si="1"/>
        <v>-109.98</v>
      </c>
      <c r="O11" s="35">
        <f t="shared" si="1"/>
        <v>-108.98999999999998</v>
      </c>
      <c r="P11" s="35">
        <f>-(L10*(M11-M10))</f>
        <v>-62.396000000000058</v>
      </c>
      <c r="Q11" s="26"/>
      <c r="R11" s="31"/>
      <c r="S11" s="32">
        <f t="shared" si="0"/>
        <v>-281.36600000000004</v>
      </c>
    </row>
    <row r="12" spans="1:19" ht="9.75" customHeight="1" x14ac:dyDescent="0.2">
      <c r="A12" s="39">
        <v>51400</v>
      </c>
      <c r="B12" s="40">
        <v>51500</v>
      </c>
      <c r="C12" s="88">
        <f>'Overall Tables'!C522</f>
        <v>1596.6889999999999</v>
      </c>
      <c r="D12" s="39">
        <v>57400</v>
      </c>
      <c r="E12" s="40">
        <v>57500</v>
      </c>
      <c r="F12" s="88">
        <f>'Overall Tables'!C582</f>
        <v>1830.6890000000003</v>
      </c>
      <c r="G12" s="39">
        <v>63400</v>
      </c>
      <c r="H12" s="40">
        <v>63500</v>
      </c>
      <c r="I12" s="88">
        <f>'Overall Tables'!C642</f>
        <v>2064.6890000000003</v>
      </c>
      <c r="K12" s="132">
        <v>25700</v>
      </c>
      <c r="L12" s="133">
        <v>92300</v>
      </c>
      <c r="M12" s="29">
        <v>3.9E-2</v>
      </c>
      <c r="N12" s="30">
        <f t="shared" si="1"/>
        <v>-109.98</v>
      </c>
      <c r="O12" s="35">
        <f t="shared" si="1"/>
        <v>-108.98999999999998</v>
      </c>
      <c r="P12" s="35">
        <f>+P11</f>
        <v>-62.396000000000058</v>
      </c>
      <c r="Q12" s="35">
        <f>-(L11*(M12-M11))</f>
        <v>-128.49499999999995</v>
      </c>
      <c r="R12" s="31"/>
      <c r="S12" s="32">
        <f t="shared" si="0"/>
        <v>-409.86099999999999</v>
      </c>
    </row>
    <row r="13" spans="1:19" ht="9.75" customHeight="1" x14ac:dyDescent="0.2">
      <c r="A13" s="39">
        <v>51500</v>
      </c>
      <c r="B13" s="40">
        <v>51600</v>
      </c>
      <c r="C13" s="88">
        <f>'Overall Tables'!C523</f>
        <v>1600.5889999999999</v>
      </c>
      <c r="D13" s="40">
        <v>57500</v>
      </c>
      <c r="E13" s="40">
        <v>57600</v>
      </c>
      <c r="F13" s="88">
        <f>'Overall Tables'!C583</f>
        <v>1834.5889999999999</v>
      </c>
      <c r="G13" s="39">
        <v>63500</v>
      </c>
      <c r="H13" s="40">
        <v>63600</v>
      </c>
      <c r="I13" s="88">
        <f>'Overall Tables'!C643</f>
        <v>2068.5889999999999</v>
      </c>
      <c r="K13" s="42" t="s">
        <v>46</v>
      </c>
      <c r="L13" s="43"/>
      <c r="M13" s="43"/>
      <c r="N13" s="43"/>
      <c r="O13" s="43"/>
      <c r="P13" s="43"/>
      <c r="Q13" s="43"/>
      <c r="R13" s="43"/>
      <c r="S13" s="44"/>
    </row>
    <row r="14" spans="1:19" ht="9.75" customHeight="1" x14ac:dyDescent="0.2">
      <c r="A14" s="39">
        <v>51600</v>
      </c>
      <c r="B14" s="40">
        <v>51700</v>
      </c>
      <c r="C14" s="88">
        <f>'Overall Tables'!C524</f>
        <v>1604.489</v>
      </c>
      <c r="D14" s="39">
        <v>57600</v>
      </c>
      <c r="E14" s="40">
        <v>57700</v>
      </c>
      <c r="F14" s="88">
        <f>'Overall Tables'!C584</f>
        <v>1838.489</v>
      </c>
      <c r="G14" s="39">
        <v>63600</v>
      </c>
      <c r="H14" s="40">
        <v>63700</v>
      </c>
      <c r="I14" s="88">
        <f>'Overall Tables'!C644</f>
        <v>2072.489</v>
      </c>
      <c r="K14" s="144"/>
      <c r="L14" s="144"/>
      <c r="M14" s="144"/>
      <c r="N14" s="144"/>
      <c r="O14" s="144"/>
      <c r="P14" s="144"/>
      <c r="Q14" s="144"/>
      <c r="R14" s="144"/>
      <c r="S14" s="144"/>
    </row>
    <row r="15" spans="1:19" ht="9.75" customHeight="1" x14ac:dyDescent="0.2">
      <c r="A15" s="39">
        <v>51700</v>
      </c>
      <c r="B15" s="40">
        <v>51800</v>
      </c>
      <c r="C15" s="88">
        <f>'Overall Tables'!C525</f>
        <v>1608.3890000000001</v>
      </c>
      <c r="D15" s="40">
        <v>57700</v>
      </c>
      <c r="E15" s="40">
        <v>57800</v>
      </c>
      <c r="F15" s="88">
        <f>'Overall Tables'!C585</f>
        <v>1842.3890000000001</v>
      </c>
      <c r="G15" s="39">
        <v>63700</v>
      </c>
      <c r="H15" s="40">
        <v>63800</v>
      </c>
      <c r="I15" s="88">
        <f>'Overall Tables'!C645</f>
        <v>2076.3890000000001</v>
      </c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19" ht="9.75" customHeight="1" x14ac:dyDescent="0.2">
      <c r="A16" s="39">
        <v>51800</v>
      </c>
      <c r="B16" s="40">
        <v>51900</v>
      </c>
      <c r="C16" s="88">
        <f>'Overall Tables'!C526</f>
        <v>1612.2890000000002</v>
      </c>
      <c r="D16" s="39">
        <v>57800</v>
      </c>
      <c r="E16" s="40">
        <v>57900</v>
      </c>
      <c r="F16" s="88">
        <f>'Overall Tables'!C586</f>
        <v>1846.2890000000002</v>
      </c>
      <c r="G16" s="39">
        <v>63800</v>
      </c>
      <c r="H16" s="40">
        <v>63900</v>
      </c>
      <c r="I16" s="88">
        <f>'Overall Tables'!C646</f>
        <v>2080.2890000000002</v>
      </c>
      <c r="K16" s="4"/>
      <c r="L16" s="5"/>
      <c r="M16" s="5"/>
      <c r="N16" s="5"/>
      <c r="O16" s="5"/>
      <c r="P16" s="5"/>
      <c r="Q16" s="5"/>
      <c r="R16" s="5"/>
      <c r="S16" s="6"/>
    </row>
    <row r="17" spans="1:19" ht="9.75" customHeight="1" x14ac:dyDescent="0.2">
      <c r="A17" s="39">
        <v>51900</v>
      </c>
      <c r="B17" s="40">
        <v>52000</v>
      </c>
      <c r="C17" s="88">
        <f>'Overall Tables'!C527</f>
        <v>1616.1889999999999</v>
      </c>
      <c r="D17" s="40">
        <v>57900</v>
      </c>
      <c r="E17" s="40">
        <v>58000</v>
      </c>
      <c r="F17" s="88">
        <f>'Overall Tables'!C587</f>
        <v>1850.1890000000003</v>
      </c>
      <c r="G17" s="39">
        <v>63900</v>
      </c>
      <c r="H17" s="40">
        <v>64000</v>
      </c>
      <c r="I17" s="88">
        <f>'Overall Tables'!C647</f>
        <v>2084.1890000000003</v>
      </c>
      <c r="K17" s="10" t="s">
        <v>40</v>
      </c>
      <c r="L17" s="11"/>
      <c r="M17" s="11"/>
      <c r="N17" s="11"/>
      <c r="O17" s="11"/>
      <c r="P17" s="11"/>
      <c r="Q17" s="11"/>
      <c r="R17" s="11"/>
      <c r="S17" s="12"/>
    </row>
    <row r="18" spans="1:19" ht="9.75" customHeight="1" x14ac:dyDescent="0.2">
      <c r="A18" s="80"/>
      <c r="B18" s="79"/>
      <c r="C18" s="55"/>
      <c r="D18" s="76"/>
      <c r="E18" s="76"/>
      <c r="F18" s="55"/>
      <c r="G18" s="56"/>
      <c r="H18" s="57"/>
      <c r="I18" s="55"/>
      <c r="K18" s="16" t="s">
        <v>2</v>
      </c>
      <c r="L18" s="17" t="s">
        <v>3</v>
      </c>
      <c r="M18" s="17" t="s">
        <v>4</v>
      </c>
      <c r="N18" s="18" t="s">
        <v>5</v>
      </c>
      <c r="O18" s="19"/>
      <c r="P18" s="19"/>
      <c r="Q18" s="19"/>
      <c r="R18" s="19"/>
      <c r="S18" s="20"/>
    </row>
    <row r="19" spans="1:19" ht="9.75" customHeight="1" x14ac:dyDescent="0.2">
      <c r="A19" s="39">
        <v>52000</v>
      </c>
      <c r="B19" s="40">
        <v>52100</v>
      </c>
      <c r="C19" s="88">
        <f>'Overall Tables'!C528</f>
        <v>1620.0889999999999</v>
      </c>
      <c r="D19" s="40">
        <v>58000</v>
      </c>
      <c r="E19" s="40">
        <v>58100</v>
      </c>
      <c r="F19" s="88">
        <f>'Overall Tables'!C588</f>
        <v>1854.0889999999999</v>
      </c>
      <c r="G19" s="39">
        <v>64000</v>
      </c>
      <c r="H19" s="40">
        <v>64100</v>
      </c>
      <c r="I19" s="88">
        <f>'Overall Tables'!C648</f>
        <v>2088.0889999999999</v>
      </c>
      <c r="K19" s="132">
        <v>0</v>
      </c>
      <c r="L19" s="133">
        <v>4600</v>
      </c>
      <c r="M19" s="29">
        <v>0.02</v>
      </c>
      <c r="N19" s="25"/>
      <c r="O19" s="26"/>
      <c r="P19" s="26"/>
      <c r="Q19" s="26"/>
      <c r="R19" s="27"/>
      <c r="S19" s="28"/>
    </row>
    <row r="20" spans="1:19" ht="9.75" customHeight="1" x14ac:dyDescent="0.2">
      <c r="A20" s="39">
        <v>52100</v>
      </c>
      <c r="B20" s="40">
        <v>52200</v>
      </c>
      <c r="C20" s="88">
        <f>'Overall Tables'!C529</f>
        <v>1623.989</v>
      </c>
      <c r="D20" s="40">
        <v>58100</v>
      </c>
      <c r="E20" s="40">
        <v>58200</v>
      </c>
      <c r="F20" s="88">
        <f>'Overall Tables'!C589</f>
        <v>1857.989</v>
      </c>
      <c r="G20" s="39">
        <v>64100</v>
      </c>
      <c r="H20" s="40">
        <v>64200</v>
      </c>
      <c r="I20" s="88">
        <f>'Overall Tables'!C649</f>
        <v>2091.989</v>
      </c>
      <c r="K20" s="132">
        <v>4601</v>
      </c>
      <c r="L20" s="133" t="s">
        <v>17</v>
      </c>
      <c r="M20" s="29">
        <v>3.9E-2</v>
      </c>
      <c r="N20" s="30">
        <f>-(L19*(M20-M19))</f>
        <v>-87.399999999999991</v>
      </c>
      <c r="O20" s="26"/>
      <c r="P20" s="26"/>
      <c r="Q20" s="26"/>
      <c r="R20" s="31"/>
      <c r="S20" s="32">
        <f t="shared" ref="S20" si="2">SUM(N20:R20)</f>
        <v>-87.399999999999991</v>
      </c>
    </row>
    <row r="21" spans="1:19" ht="9.75" customHeight="1" x14ac:dyDescent="0.2">
      <c r="A21" s="39">
        <v>52200</v>
      </c>
      <c r="B21" s="40">
        <v>52300</v>
      </c>
      <c r="C21" s="88">
        <f>'Overall Tables'!C530</f>
        <v>1627.8890000000001</v>
      </c>
      <c r="D21" s="40">
        <v>58200</v>
      </c>
      <c r="E21" s="40">
        <v>58300</v>
      </c>
      <c r="F21" s="88">
        <f>'Overall Tables'!C590</f>
        <v>1861.8890000000001</v>
      </c>
      <c r="G21" s="39">
        <v>64200</v>
      </c>
      <c r="H21" s="40">
        <v>64300</v>
      </c>
      <c r="I21" s="88">
        <f>'Overall Tables'!C650</f>
        <v>2095.8890000000001</v>
      </c>
      <c r="K21" s="132"/>
      <c r="L21" s="133"/>
      <c r="M21" s="29"/>
      <c r="N21" s="30"/>
      <c r="O21" s="35"/>
      <c r="P21" s="15"/>
      <c r="Q21" s="26"/>
      <c r="R21" s="31"/>
      <c r="S21" s="32"/>
    </row>
    <row r="22" spans="1:19" ht="9.75" customHeight="1" x14ac:dyDescent="0.2">
      <c r="A22" s="39">
        <v>52300</v>
      </c>
      <c r="B22" s="40">
        <v>52400</v>
      </c>
      <c r="C22" s="88">
        <f>'Overall Tables'!C531</f>
        <v>1631.7890000000002</v>
      </c>
      <c r="D22" s="40">
        <v>58300</v>
      </c>
      <c r="E22" s="40">
        <v>58400</v>
      </c>
      <c r="F22" s="88">
        <f>'Overall Tables'!C591</f>
        <v>1865.7890000000002</v>
      </c>
      <c r="G22" s="39">
        <v>64300</v>
      </c>
      <c r="H22" s="40">
        <v>64400</v>
      </c>
      <c r="I22" s="88">
        <f>'Overall Tables'!C651</f>
        <v>2099.7890000000002</v>
      </c>
      <c r="K22" s="42" t="s">
        <v>46</v>
      </c>
      <c r="L22" s="43"/>
      <c r="M22" s="43"/>
      <c r="N22" s="43"/>
      <c r="O22" s="43"/>
      <c r="P22" s="43"/>
      <c r="Q22" s="43"/>
      <c r="R22" s="43"/>
      <c r="S22" s="44"/>
    </row>
    <row r="23" spans="1:19" ht="9.75" customHeight="1" x14ac:dyDescent="0.2">
      <c r="A23" s="39">
        <v>52400</v>
      </c>
      <c r="B23" s="40">
        <v>52500</v>
      </c>
      <c r="C23" s="88">
        <f>'Overall Tables'!C532</f>
        <v>1635.6889999999999</v>
      </c>
      <c r="D23" s="40">
        <v>58400</v>
      </c>
      <c r="E23" s="40">
        <v>58500</v>
      </c>
      <c r="F23" s="88">
        <f>'Overall Tables'!C592</f>
        <v>1869.6890000000003</v>
      </c>
      <c r="G23" s="39">
        <v>64400</v>
      </c>
      <c r="H23" s="40">
        <v>64500</v>
      </c>
      <c r="I23" s="88">
        <f>'Overall Tables'!C652</f>
        <v>2103.6890000000003</v>
      </c>
    </row>
    <row r="24" spans="1:19" ht="9.75" customHeight="1" x14ac:dyDescent="0.2">
      <c r="A24" s="39">
        <v>52500</v>
      </c>
      <c r="B24" s="40">
        <v>52600</v>
      </c>
      <c r="C24" s="88">
        <f>'Overall Tables'!C533</f>
        <v>1639.5889999999999</v>
      </c>
      <c r="D24" s="40">
        <v>58500</v>
      </c>
      <c r="E24" s="40">
        <v>58600</v>
      </c>
      <c r="F24" s="88">
        <f>'Overall Tables'!C593</f>
        <v>1873.5889999999999</v>
      </c>
      <c r="G24" s="39">
        <v>64500</v>
      </c>
      <c r="H24" s="40">
        <v>64600</v>
      </c>
      <c r="I24" s="88">
        <f>'Overall Tables'!C653</f>
        <v>2107.5889999999999</v>
      </c>
    </row>
    <row r="25" spans="1:19" ht="9.75" customHeight="1" x14ac:dyDescent="0.2">
      <c r="A25" s="39">
        <v>52600</v>
      </c>
      <c r="B25" s="40">
        <v>52700</v>
      </c>
      <c r="C25" s="88">
        <f>'Overall Tables'!C534</f>
        <v>1643.489</v>
      </c>
      <c r="D25" s="40">
        <v>58600</v>
      </c>
      <c r="E25" s="40">
        <v>58700</v>
      </c>
      <c r="F25" s="88">
        <f>'Overall Tables'!C594</f>
        <v>1877.489</v>
      </c>
      <c r="G25" s="39">
        <v>64600</v>
      </c>
      <c r="H25" s="40">
        <v>64700</v>
      </c>
      <c r="I25" s="88">
        <f>'Overall Tables'!C654</f>
        <v>2111.489</v>
      </c>
    </row>
    <row r="26" spans="1:19" ht="9.75" customHeight="1" x14ac:dyDescent="0.2">
      <c r="A26" s="39">
        <v>52700</v>
      </c>
      <c r="B26" s="40">
        <v>52800</v>
      </c>
      <c r="C26" s="88">
        <f>'Overall Tables'!C535</f>
        <v>1647.3890000000001</v>
      </c>
      <c r="D26" s="40">
        <v>58700</v>
      </c>
      <c r="E26" s="40">
        <v>58800</v>
      </c>
      <c r="F26" s="88">
        <f>'Overall Tables'!C595</f>
        <v>1881.3890000000001</v>
      </c>
      <c r="G26" s="39">
        <v>64700</v>
      </c>
      <c r="H26" s="40">
        <v>64800</v>
      </c>
      <c r="I26" s="88">
        <f>'Overall Tables'!C655</f>
        <v>2115.3890000000001</v>
      </c>
    </row>
    <row r="27" spans="1:19" ht="9.75" customHeight="1" x14ac:dyDescent="0.2">
      <c r="A27" s="39">
        <v>52800</v>
      </c>
      <c r="B27" s="40">
        <v>52900</v>
      </c>
      <c r="C27" s="88">
        <f>'Overall Tables'!C536</f>
        <v>1651.2890000000002</v>
      </c>
      <c r="D27" s="40">
        <v>58800</v>
      </c>
      <c r="E27" s="40">
        <v>58900</v>
      </c>
      <c r="F27" s="88">
        <f>'Overall Tables'!C596</f>
        <v>1885.2890000000002</v>
      </c>
      <c r="G27" s="39">
        <v>64800</v>
      </c>
      <c r="H27" s="40">
        <v>64900</v>
      </c>
      <c r="I27" s="88">
        <f>'Overall Tables'!C656</f>
        <v>2119.2890000000002</v>
      </c>
    </row>
    <row r="28" spans="1:19" ht="9.75" customHeight="1" x14ac:dyDescent="0.2">
      <c r="A28" s="39">
        <v>52900</v>
      </c>
      <c r="B28" s="40">
        <v>53000</v>
      </c>
      <c r="C28" s="88">
        <f>'Overall Tables'!C537</f>
        <v>1655.1890000000003</v>
      </c>
      <c r="D28" s="40">
        <v>58900</v>
      </c>
      <c r="E28" s="40">
        <v>59000</v>
      </c>
      <c r="F28" s="88">
        <f>'Overall Tables'!C597</f>
        <v>1889.1890000000003</v>
      </c>
      <c r="G28" s="39">
        <v>64900</v>
      </c>
      <c r="H28" s="40">
        <v>65000</v>
      </c>
      <c r="I28" s="88">
        <f>'Overall Tables'!C657</f>
        <v>2123.1890000000003</v>
      </c>
    </row>
    <row r="29" spans="1:19" ht="9.75" customHeight="1" x14ac:dyDescent="0.2">
      <c r="A29" s="75"/>
      <c r="B29" s="76"/>
      <c r="C29" s="55"/>
      <c r="D29" s="54"/>
      <c r="E29" s="54"/>
      <c r="F29" s="55"/>
      <c r="G29" s="56"/>
      <c r="H29" s="57"/>
      <c r="I29" s="55"/>
    </row>
    <row r="30" spans="1:19" ht="9.75" customHeight="1" x14ac:dyDescent="0.2">
      <c r="A30" s="39">
        <v>53000</v>
      </c>
      <c r="B30" s="40">
        <v>53100</v>
      </c>
      <c r="C30" s="88">
        <f>'Overall Tables'!C538</f>
        <v>1659.0889999999999</v>
      </c>
      <c r="D30" s="40">
        <v>59000</v>
      </c>
      <c r="E30" s="40">
        <v>59100</v>
      </c>
      <c r="F30" s="88">
        <f>'Overall Tables'!C598</f>
        <v>1893.0889999999999</v>
      </c>
      <c r="G30" s="39">
        <v>65000</v>
      </c>
      <c r="H30" s="40">
        <v>65100</v>
      </c>
      <c r="I30" s="88">
        <f>'Overall Tables'!C658</f>
        <v>2127.0889999999999</v>
      </c>
    </row>
    <row r="31" spans="1:19" ht="9.75" customHeight="1" x14ac:dyDescent="0.2">
      <c r="A31" s="39">
        <v>53100</v>
      </c>
      <c r="B31" s="40">
        <v>53200</v>
      </c>
      <c r="C31" s="88">
        <f>'Overall Tables'!C539</f>
        <v>1662.989</v>
      </c>
      <c r="D31" s="40">
        <v>59100</v>
      </c>
      <c r="E31" s="40">
        <v>59200</v>
      </c>
      <c r="F31" s="88">
        <f>'Overall Tables'!C599</f>
        <v>1896.989</v>
      </c>
      <c r="G31" s="39">
        <v>65100</v>
      </c>
      <c r="H31" s="40">
        <v>65200</v>
      </c>
      <c r="I31" s="88">
        <f>'Overall Tables'!C659</f>
        <v>2130.989</v>
      </c>
    </row>
    <row r="32" spans="1:19" ht="9.75" customHeight="1" x14ac:dyDescent="0.2">
      <c r="A32" s="39">
        <v>53200</v>
      </c>
      <c r="B32" s="40">
        <v>53300</v>
      </c>
      <c r="C32" s="88">
        <f>'Overall Tables'!C540</f>
        <v>1666.8890000000001</v>
      </c>
      <c r="D32" s="40">
        <v>59200</v>
      </c>
      <c r="E32" s="40">
        <v>59300</v>
      </c>
      <c r="F32" s="88">
        <f>'Overall Tables'!C600</f>
        <v>1900.8890000000001</v>
      </c>
      <c r="G32" s="39">
        <v>65200</v>
      </c>
      <c r="H32" s="40">
        <v>65300</v>
      </c>
      <c r="I32" s="88">
        <f>'Overall Tables'!C660</f>
        <v>2134.8890000000001</v>
      </c>
    </row>
    <row r="33" spans="1:9" ht="9.75" customHeight="1" x14ac:dyDescent="0.2">
      <c r="A33" s="39">
        <v>53300</v>
      </c>
      <c r="B33" s="40">
        <v>53400</v>
      </c>
      <c r="C33" s="88">
        <f>'Overall Tables'!C541</f>
        <v>1670.7890000000002</v>
      </c>
      <c r="D33" s="40">
        <v>59300</v>
      </c>
      <c r="E33" s="40">
        <v>59400</v>
      </c>
      <c r="F33" s="88">
        <f>'Overall Tables'!C601</f>
        <v>1904.7890000000002</v>
      </c>
      <c r="G33" s="39">
        <v>65300</v>
      </c>
      <c r="H33" s="40">
        <v>65400</v>
      </c>
      <c r="I33" s="88">
        <f>'Overall Tables'!C661</f>
        <v>2138.7890000000002</v>
      </c>
    </row>
    <row r="34" spans="1:9" ht="9.75" customHeight="1" x14ac:dyDescent="0.2">
      <c r="A34" s="39">
        <v>53400</v>
      </c>
      <c r="B34" s="40">
        <v>53500</v>
      </c>
      <c r="C34" s="88">
        <f>'Overall Tables'!C542</f>
        <v>1674.6890000000003</v>
      </c>
      <c r="D34" s="40">
        <v>59400</v>
      </c>
      <c r="E34" s="40">
        <v>59500</v>
      </c>
      <c r="F34" s="88">
        <f>'Overall Tables'!C602</f>
        <v>1908.6890000000003</v>
      </c>
      <c r="G34" s="39">
        <v>65400</v>
      </c>
      <c r="H34" s="40">
        <v>65500</v>
      </c>
      <c r="I34" s="88">
        <f>'Overall Tables'!C662</f>
        <v>2142.6890000000003</v>
      </c>
    </row>
    <row r="35" spans="1:9" ht="9.75" customHeight="1" x14ac:dyDescent="0.2">
      <c r="A35" s="39">
        <v>53500</v>
      </c>
      <c r="B35" s="40">
        <v>53600</v>
      </c>
      <c r="C35" s="88">
        <f>'Overall Tables'!C543</f>
        <v>1678.5889999999999</v>
      </c>
      <c r="D35" s="40">
        <v>59500</v>
      </c>
      <c r="E35" s="40">
        <v>59600</v>
      </c>
      <c r="F35" s="88">
        <f>'Overall Tables'!C603</f>
        <v>1912.5889999999999</v>
      </c>
      <c r="G35" s="39">
        <v>65500</v>
      </c>
      <c r="H35" s="40">
        <v>65600</v>
      </c>
      <c r="I35" s="88">
        <f>'Overall Tables'!C663</f>
        <v>2146.5889999999999</v>
      </c>
    </row>
    <row r="36" spans="1:9" ht="9.75" customHeight="1" x14ac:dyDescent="0.2">
      <c r="A36" s="39">
        <v>53600</v>
      </c>
      <c r="B36" s="40">
        <v>53700</v>
      </c>
      <c r="C36" s="88">
        <f>'Overall Tables'!C544</f>
        <v>1682.489</v>
      </c>
      <c r="D36" s="40">
        <v>59600</v>
      </c>
      <c r="E36" s="40">
        <v>59700</v>
      </c>
      <c r="F36" s="88">
        <f>'Overall Tables'!C604</f>
        <v>1916.489</v>
      </c>
      <c r="G36" s="39">
        <v>65600</v>
      </c>
      <c r="H36" s="40">
        <v>65700</v>
      </c>
      <c r="I36" s="88">
        <f>'Overall Tables'!C664</f>
        <v>2150.489</v>
      </c>
    </row>
    <row r="37" spans="1:9" ht="9.75" customHeight="1" x14ac:dyDescent="0.2">
      <c r="A37" s="39">
        <v>53700</v>
      </c>
      <c r="B37" s="40">
        <v>53800</v>
      </c>
      <c r="C37" s="88">
        <f>'Overall Tables'!C545</f>
        <v>1686.3890000000001</v>
      </c>
      <c r="D37" s="40">
        <v>59700</v>
      </c>
      <c r="E37" s="40">
        <v>59800</v>
      </c>
      <c r="F37" s="88">
        <f>'Overall Tables'!C605</f>
        <v>1920.3890000000001</v>
      </c>
      <c r="G37" s="39">
        <v>65700</v>
      </c>
      <c r="H37" s="40">
        <v>65800</v>
      </c>
      <c r="I37" s="88">
        <f>'Overall Tables'!C665</f>
        <v>2154.3890000000001</v>
      </c>
    </row>
    <row r="38" spans="1:9" ht="9.75" customHeight="1" x14ac:dyDescent="0.2">
      <c r="A38" s="39">
        <v>53800</v>
      </c>
      <c r="B38" s="40">
        <v>53900</v>
      </c>
      <c r="C38" s="88">
        <f>'Overall Tables'!C546</f>
        <v>1690.2890000000002</v>
      </c>
      <c r="D38" s="40">
        <v>59800</v>
      </c>
      <c r="E38" s="40">
        <v>59900</v>
      </c>
      <c r="F38" s="88">
        <f>'Overall Tables'!C606</f>
        <v>1924.2890000000002</v>
      </c>
      <c r="G38" s="39">
        <v>65800</v>
      </c>
      <c r="H38" s="40">
        <v>65900</v>
      </c>
      <c r="I38" s="88">
        <f>'Overall Tables'!C666</f>
        <v>2158.2890000000002</v>
      </c>
    </row>
    <row r="39" spans="1:9" ht="9.75" customHeight="1" x14ac:dyDescent="0.2">
      <c r="A39" s="39">
        <v>53900</v>
      </c>
      <c r="B39" s="40">
        <v>54000</v>
      </c>
      <c r="C39" s="88">
        <f>'Overall Tables'!C547</f>
        <v>1694.1890000000003</v>
      </c>
      <c r="D39" s="40">
        <v>59900</v>
      </c>
      <c r="E39" s="40">
        <v>60000</v>
      </c>
      <c r="F39" s="88">
        <f>'Overall Tables'!C607</f>
        <v>1928.1890000000003</v>
      </c>
      <c r="G39" s="39">
        <v>65900</v>
      </c>
      <c r="H39" s="40">
        <v>66000</v>
      </c>
      <c r="I39" s="88">
        <f>'Overall Tables'!C667</f>
        <v>2162.1890000000003</v>
      </c>
    </row>
    <row r="40" spans="1:9" ht="9.75" customHeight="1" x14ac:dyDescent="0.2">
      <c r="A40" s="53"/>
      <c r="B40" s="54"/>
      <c r="C40" s="55"/>
      <c r="D40" s="54"/>
      <c r="E40" s="54"/>
      <c r="F40" s="55"/>
      <c r="G40" s="56"/>
      <c r="H40" s="57"/>
      <c r="I40" s="55"/>
    </row>
    <row r="41" spans="1:9" ht="9.75" customHeight="1" x14ac:dyDescent="0.2">
      <c r="A41" s="39">
        <v>54000</v>
      </c>
      <c r="B41" s="40">
        <v>54100</v>
      </c>
      <c r="C41" s="88">
        <f>'Overall Tables'!C548</f>
        <v>1698.0889999999999</v>
      </c>
      <c r="D41" s="40">
        <v>60000</v>
      </c>
      <c r="E41" s="40">
        <v>60100</v>
      </c>
      <c r="F41" s="88">
        <f>'Overall Tables'!C608</f>
        <v>1932.0889999999999</v>
      </c>
      <c r="G41" s="39">
        <v>66000</v>
      </c>
      <c r="H41" s="40">
        <v>66100</v>
      </c>
      <c r="I41" s="88">
        <f>'Overall Tables'!C668</f>
        <v>2166.0889999999999</v>
      </c>
    </row>
    <row r="42" spans="1:9" ht="9.75" customHeight="1" x14ac:dyDescent="0.2">
      <c r="A42" s="39">
        <v>54100</v>
      </c>
      <c r="B42" s="40">
        <v>54200</v>
      </c>
      <c r="C42" s="88">
        <f>'Overall Tables'!C549</f>
        <v>1701.989</v>
      </c>
      <c r="D42" s="40">
        <v>60100</v>
      </c>
      <c r="E42" s="40">
        <v>60200</v>
      </c>
      <c r="F42" s="88">
        <f>'Overall Tables'!C609</f>
        <v>1935.989</v>
      </c>
      <c r="G42" s="39">
        <v>66100</v>
      </c>
      <c r="H42" s="40">
        <v>66200</v>
      </c>
      <c r="I42" s="88">
        <f>'Overall Tables'!C669</f>
        <v>2169.989</v>
      </c>
    </row>
    <row r="43" spans="1:9" ht="9.75" customHeight="1" x14ac:dyDescent="0.2">
      <c r="A43" s="39">
        <v>54200</v>
      </c>
      <c r="B43" s="40">
        <v>54300</v>
      </c>
      <c r="C43" s="88">
        <f>'Overall Tables'!C550</f>
        <v>1705.8890000000001</v>
      </c>
      <c r="D43" s="40">
        <v>60200</v>
      </c>
      <c r="E43" s="40">
        <v>60300</v>
      </c>
      <c r="F43" s="88">
        <f>'Overall Tables'!C610</f>
        <v>1939.8890000000001</v>
      </c>
      <c r="G43" s="39">
        <v>66200</v>
      </c>
      <c r="H43" s="40">
        <v>66300</v>
      </c>
      <c r="I43" s="88">
        <f>'Overall Tables'!C670</f>
        <v>2173.8890000000001</v>
      </c>
    </row>
    <row r="44" spans="1:9" ht="9.75" customHeight="1" x14ac:dyDescent="0.2">
      <c r="A44" s="39">
        <v>54300</v>
      </c>
      <c r="B44" s="40">
        <v>54400</v>
      </c>
      <c r="C44" s="88">
        <f>'Overall Tables'!C551</f>
        <v>1709.7890000000002</v>
      </c>
      <c r="D44" s="40">
        <v>60300</v>
      </c>
      <c r="E44" s="40">
        <v>60400</v>
      </c>
      <c r="F44" s="88">
        <f>'Overall Tables'!C611</f>
        <v>1943.7890000000002</v>
      </c>
      <c r="G44" s="39">
        <v>66300</v>
      </c>
      <c r="H44" s="40">
        <v>66400</v>
      </c>
      <c r="I44" s="88">
        <f>'Overall Tables'!C671</f>
        <v>2177.7890000000002</v>
      </c>
    </row>
    <row r="45" spans="1:9" ht="9.75" customHeight="1" x14ac:dyDescent="0.2">
      <c r="A45" s="39">
        <v>54400</v>
      </c>
      <c r="B45" s="40">
        <v>54500</v>
      </c>
      <c r="C45" s="88">
        <f>'Overall Tables'!C552</f>
        <v>1713.6890000000003</v>
      </c>
      <c r="D45" s="40">
        <v>60400</v>
      </c>
      <c r="E45" s="40">
        <v>60500</v>
      </c>
      <c r="F45" s="88">
        <f>'Overall Tables'!C612</f>
        <v>1947.6890000000003</v>
      </c>
      <c r="G45" s="39">
        <v>66400</v>
      </c>
      <c r="H45" s="40">
        <v>66500</v>
      </c>
      <c r="I45" s="88">
        <f>'Overall Tables'!C672</f>
        <v>2181.6890000000003</v>
      </c>
    </row>
    <row r="46" spans="1:9" ht="9.75" customHeight="1" x14ac:dyDescent="0.2">
      <c r="A46" s="39">
        <v>54500</v>
      </c>
      <c r="B46" s="40">
        <v>54600</v>
      </c>
      <c r="C46" s="88">
        <f>'Overall Tables'!C553</f>
        <v>1717.5889999999999</v>
      </c>
      <c r="D46" s="40">
        <v>60500</v>
      </c>
      <c r="E46" s="40">
        <v>60600</v>
      </c>
      <c r="F46" s="88">
        <f>'Overall Tables'!C613</f>
        <v>1951.5889999999999</v>
      </c>
      <c r="G46" s="39">
        <v>66500</v>
      </c>
      <c r="H46" s="40">
        <v>66600</v>
      </c>
      <c r="I46" s="88">
        <f>'Overall Tables'!C673</f>
        <v>2185.5889999999999</v>
      </c>
    </row>
    <row r="47" spans="1:9" ht="9.75" customHeight="1" x14ac:dyDescent="0.2">
      <c r="A47" s="39">
        <v>54600</v>
      </c>
      <c r="B47" s="40">
        <v>54700</v>
      </c>
      <c r="C47" s="88">
        <f>'Overall Tables'!C554</f>
        <v>1721.489</v>
      </c>
      <c r="D47" s="40">
        <v>60600</v>
      </c>
      <c r="E47" s="40">
        <v>60700</v>
      </c>
      <c r="F47" s="88">
        <f>'Overall Tables'!C614</f>
        <v>1955.489</v>
      </c>
      <c r="G47" s="39">
        <v>66600</v>
      </c>
      <c r="H47" s="40">
        <v>66700</v>
      </c>
      <c r="I47" s="88">
        <f>'Overall Tables'!C674</f>
        <v>2189.489</v>
      </c>
    </row>
    <row r="48" spans="1:9" ht="9.75" customHeight="1" x14ac:dyDescent="0.2">
      <c r="A48" s="39">
        <v>54700</v>
      </c>
      <c r="B48" s="40">
        <v>54800</v>
      </c>
      <c r="C48" s="88">
        <f>'Overall Tables'!C555</f>
        <v>1725.3890000000001</v>
      </c>
      <c r="D48" s="40">
        <v>60700</v>
      </c>
      <c r="E48" s="40">
        <v>60800</v>
      </c>
      <c r="F48" s="88">
        <f>'Overall Tables'!C615</f>
        <v>1959.3890000000001</v>
      </c>
      <c r="G48" s="39">
        <v>66700</v>
      </c>
      <c r="H48" s="40">
        <v>66800</v>
      </c>
      <c r="I48" s="88">
        <f>'Overall Tables'!C675</f>
        <v>2193.3890000000001</v>
      </c>
    </row>
    <row r="49" spans="1:9" ht="9.75" customHeight="1" x14ac:dyDescent="0.2">
      <c r="A49" s="39">
        <v>54800</v>
      </c>
      <c r="B49" s="40">
        <v>54900</v>
      </c>
      <c r="C49" s="88">
        <f>'Overall Tables'!C556</f>
        <v>1729.2890000000002</v>
      </c>
      <c r="D49" s="40">
        <v>60800</v>
      </c>
      <c r="E49" s="40">
        <v>60900</v>
      </c>
      <c r="F49" s="88">
        <f>'Overall Tables'!C616</f>
        <v>1963.2890000000002</v>
      </c>
      <c r="G49" s="39">
        <v>66800</v>
      </c>
      <c r="H49" s="40">
        <v>66900</v>
      </c>
      <c r="I49" s="88">
        <f>'Overall Tables'!C676</f>
        <v>2197.2890000000002</v>
      </c>
    </row>
    <row r="50" spans="1:9" ht="9.75" customHeight="1" x14ac:dyDescent="0.2">
      <c r="A50" s="39">
        <v>54900</v>
      </c>
      <c r="B50" s="40">
        <v>55000</v>
      </c>
      <c r="C50" s="88">
        <f>'Overall Tables'!C557</f>
        <v>1733.1890000000003</v>
      </c>
      <c r="D50" s="40">
        <v>60900</v>
      </c>
      <c r="E50" s="40">
        <v>61000</v>
      </c>
      <c r="F50" s="88">
        <f>'Overall Tables'!C617</f>
        <v>1967.1890000000003</v>
      </c>
      <c r="G50" s="39">
        <v>66900</v>
      </c>
      <c r="H50" s="40">
        <v>67000</v>
      </c>
      <c r="I50" s="88">
        <f>'Overall Tables'!C677</f>
        <v>2201.1890000000003</v>
      </c>
    </row>
    <row r="51" spans="1:9" ht="9.75" customHeight="1" x14ac:dyDescent="0.2">
      <c r="A51" s="53"/>
      <c r="B51" s="54"/>
      <c r="C51" s="55"/>
      <c r="D51" s="54"/>
      <c r="E51" s="54"/>
      <c r="F51" s="55"/>
      <c r="G51" s="75"/>
      <c r="H51" s="76"/>
      <c r="I51" s="55"/>
    </row>
    <row r="52" spans="1:9" ht="9.75" customHeight="1" x14ac:dyDescent="0.2">
      <c r="A52" s="39">
        <v>55000</v>
      </c>
      <c r="B52" s="40">
        <v>55100</v>
      </c>
      <c r="C52" s="88">
        <f>'Overall Tables'!C558</f>
        <v>1737.0889999999999</v>
      </c>
      <c r="D52" s="40">
        <v>61000</v>
      </c>
      <c r="E52" s="40">
        <v>61100</v>
      </c>
      <c r="F52" s="88">
        <f>'Overall Tables'!C618</f>
        <v>1971.0889999999999</v>
      </c>
      <c r="G52" s="39">
        <v>67000</v>
      </c>
      <c r="H52" s="40">
        <v>67100</v>
      </c>
      <c r="I52" s="88">
        <f>'Overall Tables'!C678</f>
        <v>2205.0889999999999</v>
      </c>
    </row>
    <row r="53" spans="1:9" ht="9.75" customHeight="1" x14ac:dyDescent="0.2">
      <c r="A53" s="39">
        <v>55100</v>
      </c>
      <c r="B53" s="40">
        <v>55200</v>
      </c>
      <c r="C53" s="88">
        <f>'Overall Tables'!C559</f>
        <v>1740.989</v>
      </c>
      <c r="D53" s="40">
        <v>61100</v>
      </c>
      <c r="E53" s="40">
        <v>61200</v>
      </c>
      <c r="F53" s="88">
        <f>'Overall Tables'!C619</f>
        <v>1974.989</v>
      </c>
      <c r="G53" s="39">
        <v>67100</v>
      </c>
      <c r="H53" s="40">
        <v>67200</v>
      </c>
      <c r="I53" s="88">
        <f>'Overall Tables'!C679</f>
        <v>2208.989</v>
      </c>
    </row>
    <row r="54" spans="1:9" ht="9.75" customHeight="1" x14ac:dyDescent="0.2">
      <c r="A54" s="39">
        <v>55200</v>
      </c>
      <c r="B54" s="40">
        <v>55300</v>
      </c>
      <c r="C54" s="88">
        <f>'Overall Tables'!C560</f>
        <v>1744.8890000000001</v>
      </c>
      <c r="D54" s="40">
        <v>61200</v>
      </c>
      <c r="E54" s="40">
        <v>61300</v>
      </c>
      <c r="F54" s="88">
        <f>'Overall Tables'!C620</f>
        <v>1978.8890000000001</v>
      </c>
      <c r="G54" s="39">
        <v>67200</v>
      </c>
      <c r="H54" s="40">
        <v>67300</v>
      </c>
      <c r="I54" s="88">
        <f>'Overall Tables'!C680</f>
        <v>2212.8890000000001</v>
      </c>
    </row>
    <row r="55" spans="1:9" ht="9.75" customHeight="1" x14ac:dyDescent="0.2">
      <c r="A55" s="39">
        <v>55300</v>
      </c>
      <c r="B55" s="40">
        <v>55400</v>
      </c>
      <c r="C55" s="88">
        <f>'Overall Tables'!C561</f>
        <v>1748.7890000000002</v>
      </c>
      <c r="D55" s="40">
        <v>61300</v>
      </c>
      <c r="E55" s="40">
        <v>61400</v>
      </c>
      <c r="F55" s="88">
        <f>'Overall Tables'!C621</f>
        <v>1982.7890000000002</v>
      </c>
      <c r="G55" s="39">
        <v>67300</v>
      </c>
      <c r="H55" s="40">
        <v>67400</v>
      </c>
      <c r="I55" s="88">
        <f>'Overall Tables'!C681</f>
        <v>2216.7890000000002</v>
      </c>
    </row>
    <row r="56" spans="1:9" ht="9.75" customHeight="1" x14ac:dyDescent="0.2">
      <c r="A56" s="39">
        <v>55400</v>
      </c>
      <c r="B56" s="40">
        <v>55500</v>
      </c>
      <c r="C56" s="88">
        <f>'Overall Tables'!C562</f>
        <v>1752.6890000000003</v>
      </c>
      <c r="D56" s="40">
        <v>61400</v>
      </c>
      <c r="E56" s="40">
        <v>61500</v>
      </c>
      <c r="F56" s="88">
        <f>'Overall Tables'!C622</f>
        <v>1986.6890000000003</v>
      </c>
      <c r="G56" s="39">
        <v>67400</v>
      </c>
      <c r="H56" s="40">
        <v>67500</v>
      </c>
      <c r="I56" s="88">
        <f>'Overall Tables'!C682</f>
        <v>2220.6890000000003</v>
      </c>
    </row>
    <row r="57" spans="1:9" ht="9.75" customHeight="1" x14ac:dyDescent="0.2">
      <c r="A57" s="39">
        <v>55500</v>
      </c>
      <c r="B57" s="40">
        <v>55600</v>
      </c>
      <c r="C57" s="88">
        <f>'Overall Tables'!C563</f>
        <v>1756.5889999999999</v>
      </c>
      <c r="D57" s="40">
        <v>61500</v>
      </c>
      <c r="E57" s="40">
        <v>61600</v>
      </c>
      <c r="F57" s="88">
        <f>'Overall Tables'!C623</f>
        <v>1990.5889999999999</v>
      </c>
      <c r="G57" s="39">
        <v>67500</v>
      </c>
      <c r="H57" s="40">
        <v>67600</v>
      </c>
      <c r="I57" s="88">
        <f>'Overall Tables'!C683</f>
        <v>2224.5889999999999</v>
      </c>
    </row>
    <row r="58" spans="1:9" ht="9.75" customHeight="1" x14ac:dyDescent="0.2">
      <c r="A58" s="39">
        <v>55600</v>
      </c>
      <c r="B58" s="40">
        <v>55700</v>
      </c>
      <c r="C58" s="88">
        <f>'Overall Tables'!C564</f>
        <v>1760.489</v>
      </c>
      <c r="D58" s="40">
        <v>61600</v>
      </c>
      <c r="E58" s="40">
        <v>61700</v>
      </c>
      <c r="F58" s="88">
        <f>'Overall Tables'!C624</f>
        <v>1994.489</v>
      </c>
      <c r="G58" s="39">
        <v>67600</v>
      </c>
      <c r="H58" s="40">
        <v>67700</v>
      </c>
      <c r="I58" s="88">
        <f>'Overall Tables'!C684</f>
        <v>2228.489</v>
      </c>
    </row>
    <row r="59" spans="1:9" ht="9.75" customHeight="1" x14ac:dyDescent="0.2">
      <c r="A59" s="39">
        <v>55700</v>
      </c>
      <c r="B59" s="40">
        <v>55800</v>
      </c>
      <c r="C59" s="88">
        <f>'Overall Tables'!C565</f>
        <v>1764.3890000000001</v>
      </c>
      <c r="D59" s="40">
        <v>61700</v>
      </c>
      <c r="E59" s="40">
        <v>61800</v>
      </c>
      <c r="F59" s="88">
        <f>'Overall Tables'!C625</f>
        <v>1998.3890000000001</v>
      </c>
      <c r="G59" s="39">
        <v>67700</v>
      </c>
      <c r="H59" s="40">
        <v>67800</v>
      </c>
      <c r="I59" s="88">
        <f>'Overall Tables'!C685</f>
        <v>2232.3890000000001</v>
      </c>
    </row>
    <row r="60" spans="1:9" ht="9.75" customHeight="1" x14ac:dyDescent="0.2">
      <c r="A60" s="39">
        <v>55800</v>
      </c>
      <c r="B60" s="40">
        <v>55900</v>
      </c>
      <c r="C60" s="88">
        <f>'Overall Tables'!C566</f>
        <v>1768.2890000000002</v>
      </c>
      <c r="D60" s="40">
        <v>61800</v>
      </c>
      <c r="E60" s="40">
        <v>61900</v>
      </c>
      <c r="F60" s="88">
        <f>'Overall Tables'!C626</f>
        <v>2002.2890000000002</v>
      </c>
      <c r="G60" s="39">
        <v>67800</v>
      </c>
      <c r="H60" s="40">
        <v>67900</v>
      </c>
      <c r="I60" s="88">
        <f>'Overall Tables'!C686</f>
        <v>2236.2890000000002</v>
      </c>
    </row>
    <row r="61" spans="1:9" ht="9.75" customHeight="1" x14ac:dyDescent="0.2">
      <c r="A61" s="39">
        <v>55900</v>
      </c>
      <c r="B61" s="40">
        <v>56000</v>
      </c>
      <c r="C61" s="88">
        <f>'Overall Tables'!C567</f>
        <v>1772.1890000000003</v>
      </c>
      <c r="D61" s="40">
        <v>61900</v>
      </c>
      <c r="E61" s="40">
        <v>62000</v>
      </c>
      <c r="F61" s="88">
        <f>'Overall Tables'!C627</f>
        <v>2006.1890000000003</v>
      </c>
      <c r="G61" s="59">
        <v>67900</v>
      </c>
      <c r="H61" s="84">
        <v>68000</v>
      </c>
      <c r="I61" s="88">
        <f>'Overall Tables'!C687</f>
        <v>2240.1890000000003</v>
      </c>
    </row>
    <row r="62" spans="1:9" ht="9.75" customHeight="1" x14ac:dyDescent="0.2">
      <c r="A62" s="53"/>
      <c r="B62" s="54"/>
      <c r="C62" s="55"/>
      <c r="D62" s="79"/>
      <c r="E62" s="79"/>
      <c r="F62" s="55"/>
      <c r="G62" s="93"/>
      <c r="H62" s="94"/>
      <c r="I62" s="55"/>
    </row>
    <row r="63" spans="1:9" ht="9.75" customHeight="1" x14ac:dyDescent="0.2">
      <c r="A63" s="39">
        <v>56000</v>
      </c>
      <c r="B63" s="40">
        <v>56100</v>
      </c>
      <c r="C63" s="88">
        <f>'Overall Tables'!C568</f>
        <v>1776.0889999999999</v>
      </c>
      <c r="D63" s="40">
        <v>62000</v>
      </c>
      <c r="E63" s="40">
        <v>62100</v>
      </c>
      <c r="F63" s="88">
        <f>'Overall Tables'!C628</f>
        <v>2010.0889999999999</v>
      </c>
      <c r="G63" s="95">
        <v>68000</v>
      </c>
      <c r="H63" s="96">
        <v>68100</v>
      </c>
      <c r="I63" s="88">
        <f>'Overall Tables'!C688</f>
        <v>2244.0889999999999</v>
      </c>
    </row>
    <row r="64" spans="1:9" ht="9.75" customHeight="1" x14ac:dyDescent="0.2">
      <c r="A64" s="39">
        <v>56100</v>
      </c>
      <c r="B64" s="40">
        <v>56200</v>
      </c>
      <c r="C64" s="88">
        <f>'Overall Tables'!C569</f>
        <v>1779.989</v>
      </c>
      <c r="D64" s="40">
        <v>62100</v>
      </c>
      <c r="E64" s="40">
        <v>62200</v>
      </c>
      <c r="F64" s="88">
        <f>'Overall Tables'!C629</f>
        <v>2013.989</v>
      </c>
      <c r="G64" s="95">
        <v>68100</v>
      </c>
      <c r="H64" s="96">
        <v>68200</v>
      </c>
      <c r="I64" s="88">
        <f>'Overall Tables'!C689</f>
        <v>2247.989</v>
      </c>
    </row>
    <row r="65" spans="1:9" ht="9.75" customHeight="1" x14ac:dyDescent="0.2">
      <c r="A65" s="39">
        <v>56200</v>
      </c>
      <c r="B65" s="40">
        <v>56300</v>
      </c>
      <c r="C65" s="88">
        <f>'Overall Tables'!C570</f>
        <v>1783.8890000000001</v>
      </c>
      <c r="D65" s="40">
        <v>62200</v>
      </c>
      <c r="E65" s="40">
        <v>62300</v>
      </c>
      <c r="F65" s="88">
        <f>'Overall Tables'!C630</f>
        <v>2017.8890000000001</v>
      </c>
      <c r="G65" s="95">
        <v>68200</v>
      </c>
      <c r="H65" s="96">
        <v>68300</v>
      </c>
      <c r="I65" s="88">
        <f>'Overall Tables'!C690</f>
        <v>2251.8890000000001</v>
      </c>
    </row>
    <row r="66" spans="1:9" ht="9.75" customHeight="1" x14ac:dyDescent="0.2">
      <c r="A66" s="39">
        <v>56300</v>
      </c>
      <c r="B66" s="40">
        <v>56400</v>
      </c>
      <c r="C66" s="88">
        <f>'Overall Tables'!C571</f>
        <v>1787.7890000000002</v>
      </c>
      <c r="D66" s="40">
        <v>62300</v>
      </c>
      <c r="E66" s="40">
        <v>62400</v>
      </c>
      <c r="F66" s="88">
        <f>'Overall Tables'!C631</f>
        <v>2021.7890000000002</v>
      </c>
      <c r="G66" s="95">
        <v>68300</v>
      </c>
      <c r="H66" s="96">
        <v>68400</v>
      </c>
      <c r="I66" s="88">
        <f>'Overall Tables'!C691</f>
        <v>2255.7890000000002</v>
      </c>
    </row>
    <row r="67" spans="1:9" ht="9.75" customHeight="1" x14ac:dyDescent="0.2">
      <c r="A67" s="39">
        <v>56400</v>
      </c>
      <c r="B67" s="40">
        <v>56500</v>
      </c>
      <c r="C67" s="88">
        <f>'Overall Tables'!C572</f>
        <v>1791.6890000000003</v>
      </c>
      <c r="D67" s="40">
        <v>62400</v>
      </c>
      <c r="E67" s="40">
        <v>62500</v>
      </c>
      <c r="F67" s="88">
        <f>'Overall Tables'!C632</f>
        <v>2025.6890000000003</v>
      </c>
      <c r="G67" s="95">
        <v>68400</v>
      </c>
      <c r="H67" s="96">
        <v>68500</v>
      </c>
      <c r="I67" s="88">
        <f>'Overall Tables'!C692</f>
        <v>2259.6890000000003</v>
      </c>
    </row>
    <row r="68" spans="1:9" ht="9.75" customHeight="1" x14ac:dyDescent="0.2">
      <c r="A68" s="39">
        <v>56500</v>
      </c>
      <c r="B68" s="40">
        <v>56600</v>
      </c>
      <c r="C68" s="88">
        <f>'Overall Tables'!C573</f>
        <v>1795.5889999999999</v>
      </c>
      <c r="D68" s="40">
        <v>62500</v>
      </c>
      <c r="E68" s="40">
        <v>62600</v>
      </c>
      <c r="F68" s="88">
        <f>'Overall Tables'!C633</f>
        <v>2029.5889999999999</v>
      </c>
      <c r="G68" s="95">
        <v>68500</v>
      </c>
      <c r="H68" s="96">
        <v>68600</v>
      </c>
      <c r="I68" s="88">
        <f>'Overall Tables'!C693</f>
        <v>2263.5889999999999</v>
      </c>
    </row>
    <row r="69" spans="1:9" ht="9.75" customHeight="1" x14ac:dyDescent="0.2">
      <c r="A69" s="39">
        <v>56600</v>
      </c>
      <c r="B69" s="40">
        <v>56700</v>
      </c>
      <c r="C69" s="88">
        <f>'Overall Tables'!C574</f>
        <v>1799.489</v>
      </c>
      <c r="D69" s="40">
        <v>62600</v>
      </c>
      <c r="E69" s="40">
        <v>62700</v>
      </c>
      <c r="F69" s="88">
        <f>'Overall Tables'!C634</f>
        <v>2033.489</v>
      </c>
      <c r="G69" s="95">
        <v>68600</v>
      </c>
      <c r="H69" s="96">
        <v>68700</v>
      </c>
      <c r="I69" s="88">
        <f>'Overall Tables'!C694</f>
        <v>2267.489</v>
      </c>
    </row>
    <row r="70" spans="1:9" ht="9.75" customHeight="1" x14ac:dyDescent="0.2">
      <c r="A70" s="39">
        <v>56700</v>
      </c>
      <c r="B70" s="40">
        <v>56800</v>
      </c>
      <c r="C70" s="88">
        <f>'Overall Tables'!C575</f>
        <v>1803.3890000000001</v>
      </c>
      <c r="D70" s="40">
        <v>62700</v>
      </c>
      <c r="E70" s="40">
        <v>62800</v>
      </c>
      <c r="F70" s="88">
        <f>'Overall Tables'!C635</f>
        <v>2037.3890000000001</v>
      </c>
      <c r="G70" s="95">
        <v>68700</v>
      </c>
      <c r="H70" s="96">
        <v>68800</v>
      </c>
      <c r="I70" s="88">
        <f>'Overall Tables'!C695</f>
        <v>2271.3890000000001</v>
      </c>
    </row>
    <row r="71" spans="1:9" ht="9.75" customHeight="1" x14ac:dyDescent="0.2">
      <c r="A71" s="39">
        <v>56800</v>
      </c>
      <c r="B71" s="40">
        <v>56900</v>
      </c>
      <c r="C71" s="88">
        <f>'Overall Tables'!C576</f>
        <v>1807.2890000000002</v>
      </c>
      <c r="D71" s="40">
        <v>62800</v>
      </c>
      <c r="E71" s="40">
        <v>62900</v>
      </c>
      <c r="F71" s="88">
        <f>'Overall Tables'!C636</f>
        <v>2041.2890000000002</v>
      </c>
      <c r="G71" s="95">
        <v>68800</v>
      </c>
      <c r="H71" s="96">
        <v>68900</v>
      </c>
      <c r="I71" s="88">
        <f>'Overall Tables'!C696</f>
        <v>2275.2890000000002</v>
      </c>
    </row>
    <row r="72" spans="1:9" ht="9.75" customHeight="1" x14ac:dyDescent="0.2">
      <c r="A72" s="91">
        <v>56900</v>
      </c>
      <c r="B72" s="92">
        <v>57000</v>
      </c>
      <c r="C72" s="88">
        <f>'Overall Tables'!C577</f>
        <v>1811.1890000000003</v>
      </c>
      <c r="D72" s="92">
        <v>62900</v>
      </c>
      <c r="E72" s="92">
        <v>63000</v>
      </c>
      <c r="F72" s="88">
        <f>'Overall Tables'!C637</f>
        <v>2045.1890000000003</v>
      </c>
      <c r="G72" s="97">
        <v>68900</v>
      </c>
      <c r="H72" s="98">
        <v>69000</v>
      </c>
      <c r="I72" s="88">
        <f>'Overall Tables'!C697</f>
        <v>2279.1890000000003</v>
      </c>
    </row>
    <row r="73" spans="1:9" ht="9.75" customHeight="1" x14ac:dyDescent="0.2">
      <c r="C73" s="40"/>
    </row>
    <row r="74" spans="1:9" ht="9.75" customHeight="1" x14ac:dyDescent="0.2"/>
    <row r="75" spans="1:9" ht="9.75" customHeight="1" x14ac:dyDescent="0.2"/>
    <row r="76" spans="1:9" ht="9.75" customHeight="1" x14ac:dyDescent="0.2"/>
    <row r="77" spans="1:9" ht="9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00"/>
  <sheetViews>
    <sheetView workbookViewId="0">
      <selection activeCell="K26" sqref="K26"/>
    </sheetView>
  </sheetViews>
  <sheetFormatPr defaultColWidth="12.5703125" defaultRowHeight="15" customHeight="1" x14ac:dyDescent="0.2"/>
  <cols>
    <col min="1" max="2" width="8.5703125" customWidth="1"/>
    <col min="3" max="3" width="9.7109375" customWidth="1"/>
    <col min="4" max="16" width="8.5703125" customWidth="1"/>
    <col min="17" max="17" width="9.85546875" customWidth="1"/>
    <col min="18" max="26" width="8.5703125" customWidth="1"/>
  </cols>
  <sheetData>
    <row r="1" spans="1:19" ht="9.75" customHeight="1" x14ac:dyDescent="0.2">
      <c r="A1" s="1" t="s">
        <v>0</v>
      </c>
      <c r="B1" s="65"/>
      <c r="C1" s="66"/>
      <c r="D1" s="1" t="s">
        <v>0</v>
      </c>
      <c r="E1" s="65"/>
      <c r="F1" s="66"/>
      <c r="G1" s="1" t="s">
        <v>0</v>
      </c>
      <c r="H1" s="65"/>
      <c r="I1" s="66"/>
    </row>
    <row r="2" spans="1:19" ht="9.75" customHeight="1" x14ac:dyDescent="0.2">
      <c r="A2" s="7" t="s">
        <v>1</v>
      </c>
      <c r="B2" s="69"/>
      <c r="C2" s="70"/>
      <c r="D2" s="7" t="s">
        <v>1</v>
      </c>
      <c r="E2" s="69"/>
      <c r="F2" s="70"/>
      <c r="G2" s="7" t="s">
        <v>1</v>
      </c>
      <c r="H2" s="69"/>
      <c r="I2" s="70"/>
    </row>
    <row r="3" spans="1:19" ht="9.75" customHeight="1" x14ac:dyDescent="0.2">
      <c r="A3" s="72"/>
      <c r="B3" s="73"/>
      <c r="C3" s="71"/>
      <c r="D3" s="72"/>
      <c r="E3" s="73"/>
      <c r="F3" s="71"/>
      <c r="G3" s="72"/>
      <c r="H3" s="73"/>
      <c r="I3" s="71"/>
    </row>
    <row r="4" spans="1:19" ht="9.75" customHeight="1" x14ac:dyDescent="0.2">
      <c r="A4" s="21" t="s">
        <v>6</v>
      </c>
      <c r="B4" s="22" t="s">
        <v>7</v>
      </c>
      <c r="C4" s="49" t="s">
        <v>8</v>
      </c>
      <c r="D4" s="21" t="s">
        <v>6</v>
      </c>
      <c r="E4" s="22" t="s">
        <v>7</v>
      </c>
      <c r="F4" s="49" t="s">
        <v>8</v>
      </c>
      <c r="G4" s="21" t="s">
        <v>6</v>
      </c>
      <c r="H4" s="22" t="s">
        <v>7</v>
      </c>
      <c r="I4" s="49" t="s">
        <v>8</v>
      </c>
    </row>
    <row r="5" spans="1:19" ht="9.75" customHeight="1" x14ac:dyDescent="0.2">
      <c r="A5" s="21" t="s">
        <v>9</v>
      </c>
      <c r="B5" s="22" t="s">
        <v>10</v>
      </c>
      <c r="C5" s="49" t="s">
        <v>11</v>
      </c>
      <c r="D5" s="21" t="s">
        <v>9</v>
      </c>
      <c r="E5" s="22" t="s">
        <v>10</v>
      </c>
      <c r="F5" s="49" t="s">
        <v>11</v>
      </c>
      <c r="G5" s="21" t="s">
        <v>9</v>
      </c>
      <c r="H5" s="22" t="s">
        <v>10</v>
      </c>
      <c r="I5" s="49" t="s">
        <v>11</v>
      </c>
      <c r="K5" s="4"/>
      <c r="L5" s="5"/>
      <c r="M5" s="5"/>
      <c r="N5" s="5"/>
      <c r="O5" s="5"/>
      <c r="P5" s="5"/>
      <c r="Q5" s="5"/>
      <c r="R5" s="5"/>
      <c r="S5" s="6"/>
    </row>
    <row r="6" spans="1:19" ht="9.75" customHeight="1" x14ac:dyDescent="0.2">
      <c r="A6" s="74"/>
      <c r="B6" s="69"/>
      <c r="C6" s="71"/>
      <c r="D6" s="74"/>
      <c r="E6" s="69"/>
      <c r="F6" s="71"/>
      <c r="G6" s="74"/>
      <c r="H6" s="69"/>
      <c r="I6" s="71"/>
      <c r="K6" s="10" t="s">
        <v>39</v>
      </c>
      <c r="L6" s="11"/>
      <c r="M6" s="11"/>
      <c r="N6" s="11"/>
      <c r="O6" s="11"/>
      <c r="P6" s="11"/>
      <c r="Q6" s="11"/>
      <c r="R6" s="11"/>
      <c r="S6" s="12"/>
    </row>
    <row r="7" spans="1:19" ht="9.75" customHeight="1" x14ac:dyDescent="0.2">
      <c r="A7" s="53"/>
      <c r="B7" s="54"/>
      <c r="C7" s="55"/>
      <c r="D7" s="80"/>
      <c r="E7" s="79"/>
      <c r="F7" s="55"/>
      <c r="G7" s="75"/>
      <c r="H7" s="76"/>
      <c r="I7" s="77"/>
      <c r="K7" s="16" t="s">
        <v>2</v>
      </c>
      <c r="L7" s="17" t="s">
        <v>3</v>
      </c>
      <c r="M7" s="17" t="s">
        <v>4</v>
      </c>
      <c r="N7" s="18" t="s">
        <v>5</v>
      </c>
      <c r="O7" s="19"/>
      <c r="P7" s="19"/>
      <c r="Q7" s="19"/>
      <c r="R7" s="19"/>
      <c r="S7" s="20"/>
    </row>
    <row r="8" spans="1:19" ht="9.75" customHeight="1" x14ac:dyDescent="0.2">
      <c r="A8" s="39">
        <v>69000</v>
      </c>
      <c r="B8" s="40">
        <v>69100</v>
      </c>
      <c r="C8" s="88">
        <f>'Overall Tables'!C698</f>
        <v>2283.0889999999999</v>
      </c>
      <c r="D8" s="39">
        <v>75001</v>
      </c>
      <c r="E8" s="40">
        <f>75101</f>
        <v>75101</v>
      </c>
      <c r="F8" s="88">
        <f>'Overall Tables'!C758</f>
        <v>2517.1280000000002</v>
      </c>
      <c r="G8" s="39">
        <v>81001</v>
      </c>
      <c r="H8" s="40">
        <f t="shared" ref="H8:H17" si="0">G8+100</f>
        <v>81101</v>
      </c>
      <c r="I8" s="88">
        <f>'Overall Tables'!C818</f>
        <v>2751.1280000000002</v>
      </c>
      <c r="K8" s="132">
        <v>0</v>
      </c>
      <c r="L8" s="133">
        <v>5499</v>
      </c>
      <c r="M8" s="24">
        <v>0</v>
      </c>
      <c r="N8" s="25"/>
      <c r="O8" s="26"/>
      <c r="P8" s="26"/>
      <c r="Q8" s="26"/>
      <c r="R8" s="27"/>
      <c r="S8" s="28"/>
    </row>
    <row r="9" spans="1:19" ht="9.75" customHeight="1" x14ac:dyDescent="0.2">
      <c r="A9" s="39">
        <v>69100</v>
      </c>
      <c r="B9" s="40">
        <v>69200</v>
      </c>
      <c r="C9" s="88">
        <f>'Overall Tables'!C699</f>
        <v>2286.989</v>
      </c>
      <c r="D9" s="39">
        <v>75101</v>
      </c>
      <c r="E9" s="40">
        <v>75201</v>
      </c>
      <c r="F9" s="88">
        <f>'Overall Tables'!C759</f>
        <v>2521.0280000000002</v>
      </c>
      <c r="G9" s="39">
        <v>81101</v>
      </c>
      <c r="H9" s="40">
        <f t="shared" si="0"/>
        <v>81201</v>
      </c>
      <c r="I9" s="88">
        <f>'Overall Tables'!C819</f>
        <v>2755.0280000000002</v>
      </c>
      <c r="K9" s="132">
        <v>5500</v>
      </c>
      <c r="L9" s="133">
        <v>10899</v>
      </c>
      <c r="M9" s="29">
        <v>0.02</v>
      </c>
      <c r="N9" s="30">
        <f>-(L8*(M9-M8))</f>
        <v>-109.98</v>
      </c>
      <c r="O9" s="26"/>
      <c r="P9" s="26"/>
      <c r="Q9" s="26"/>
      <c r="R9" s="31"/>
      <c r="S9" s="32">
        <f t="shared" ref="S9:S12" si="1">SUM(N9:R9)</f>
        <v>-109.98</v>
      </c>
    </row>
    <row r="10" spans="1:19" ht="9.75" customHeight="1" x14ac:dyDescent="0.2">
      <c r="A10" s="39">
        <v>69200</v>
      </c>
      <c r="B10" s="40">
        <v>69300</v>
      </c>
      <c r="C10" s="88">
        <f>'Overall Tables'!C700</f>
        <v>2290.8890000000001</v>
      </c>
      <c r="D10" s="39">
        <v>75201</v>
      </c>
      <c r="E10" s="40">
        <v>75301</v>
      </c>
      <c r="F10" s="88">
        <f>'Overall Tables'!C760</f>
        <v>2524.9280000000003</v>
      </c>
      <c r="G10" s="39">
        <v>81201</v>
      </c>
      <c r="H10" s="40">
        <f t="shared" si="0"/>
        <v>81301</v>
      </c>
      <c r="I10" s="88">
        <f>'Overall Tables'!C820</f>
        <v>2758.9280000000003</v>
      </c>
      <c r="K10" s="132">
        <v>10900</v>
      </c>
      <c r="L10" s="133">
        <v>15599</v>
      </c>
      <c r="M10" s="29">
        <v>0.03</v>
      </c>
      <c r="N10" s="30">
        <f t="shared" ref="N10:O12" si="2">+N9</f>
        <v>-109.98</v>
      </c>
      <c r="O10" s="35">
        <f>-(L9*(M10-M9))</f>
        <v>-108.98999999999998</v>
      </c>
      <c r="P10" s="15"/>
      <c r="Q10" s="26"/>
      <c r="R10" s="31"/>
      <c r="S10" s="32">
        <f t="shared" si="1"/>
        <v>-218.96999999999997</v>
      </c>
    </row>
    <row r="11" spans="1:19" ht="9.75" customHeight="1" x14ac:dyDescent="0.2">
      <c r="A11" s="39">
        <v>69300</v>
      </c>
      <c r="B11" s="40">
        <v>69400</v>
      </c>
      <c r="C11" s="88">
        <f>'Overall Tables'!C701</f>
        <v>2294.7890000000002</v>
      </c>
      <c r="D11" s="39">
        <v>75301</v>
      </c>
      <c r="E11" s="40">
        <v>75401</v>
      </c>
      <c r="F11" s="88">
        <f>'Overall Tables'!C761</f>
        <v>2528.828</v>
      </c>
      <c r="G11" s="39">
        <v>81301</v>
      </c>
      <c r="H11" s="40">
        <f t="shared" si="0"/>
        <v>81401</v>
      </c>
      <c r="I11" s="88">
        <f>'Overall Tables'!C821</f>
        <v>2762.828</v>
      </c>
      <c r="K11" s="132">
        <v>15600</v>
      </c>
      <c r="L11" s="133">
        <v>25699</v>
      </c>
      <c r="M11" s="29">
        <v>3.4000000000000002E-2</v>
      </c>
      <c r="N11" s="30">
        <f t="shared" si="2"/>
        <v>-109.98</v>
      </c>
      <c r="O11" s="35">
        <f t="shared" si="2"/>
        <v>-108.98999999999998</v>
      </c>
      <c r="P11" s="35">
        <f>-(L10*(M11-M10))</f>
        <v>-62.396000000000058</v>
      </c>
      <c r="Q11" s="26"/>
      <c r="R11" s="31"/>
      <c r="S11" s="32">
        <f t="shared" si="1"/>
        <v>-281.36600000000004</v>
      </c>
    </row>
    <row r="12" spans="1:19" ht="9.75" customHeight="1" x14ac:dyDescent="0.2">
      <c r="A12" s="39">
        <v>69400</v>
      </c>
      <c r="B12" s="40">
        <v>69500</v>
      </c>
      <c r="C12" s="88">
        <f>'Overall Tables'!C702</f>
        <v>2298.6890000000003</v>
      </c>
      <c r="D12" s="39">
        <v>75401</v>
      </c>
      <c r="E12" s="40">
        <v>75501</v>
      </c>
      <c r="F12" s="88">
        <f>'Overall Tables'!C762</f>
        <v>2532.7280000000001</v>
      </c>
      <c r="G12" s="39">
        <v>81401</v>
      </c>
      <c r="H12" s="40">
        <f t="shared" si="0"/>
        <v>81501</v>
      </c>
      <c r="I12" s="88">
        <f>'Overall Tables'!C822</f>
        <v>2766.7280000000001</v>
      </c>
      <c r="K12" s="132">
        <v>25700</v>
      </c>
      <c r="L12" s="133">
        <v>92300</v>
      </c>
      <c r="M12" s="29">
        <v>3.9E-2</v>
      </c>
      <c r="N12" s="30">
        <f t="shared" si="2"/>
        <v>-109.98</v>
      </c>
      <c r="O12" s="35">
        <f t="shared" si="2"/>
        <v>-108.98999999999998</v>
      </c>
      <c r="P12" s="35">
        <f>+P11</f>
        <v>-62.396000000000058</v>
      </c>
      <c r="Q12" s="35">
        <f>-(L11*(M12-M11))</f>
        <v>-128.49499999999995</v>
      </c>
      <c r="R12" s="31"/>
      <c r="S12" s="32">
        <f t="shared" si="1"/>
        <v>-409.86099999999999</v>
      </c>
    </row>
    <row r="13" spans="1:19" ht="9.75" customHeight="1" x14ac:dyDescent="0.2">
      <c r="A13" s="39">
        <v>69500</v>
      </c>
      <c r="B13" s="40">
        <v>69600</v>
      </c>
      <c r="C13" s="88">
        <f>'Overall Tables'!C703</f>
        <v>2302.5889999999999</v>
      </c>
      <c r="D13" s="39">
        <v>75501</v>
      </c>
      <c r="E13" s="40">
        <v>75601</v>
      </c>
      <c r="F13" s="88">
        <f>'Overall Tables'!C763</f>
        <v>2536.6280000000002</v>
      </c>
      <c r="G13" s="39">
        <v>81501</v>
      </c>
      <c r="H13" s="40">
        <f t="shared" si="0"/>
        <v>81601</v>
      </c>
      <c r="I13" s="88">
        <f>'Overall Tables'!C823</f>
        <v>2770.6280000000002</v>
      </c>
      <c r="K13" s="42" t="s">
        <v>46</v>
      </c>
      <c r="L13" s="43"/>
      <c r="M13" s="43"/>
      <c r="N13" s="43"/>
      <c r="O13" s="43"/>
      <c r="P13" s="43"/>
      <c r="Q13" s="43"/>
      <c r="R13" s="43"/>
      <c r="S13" s="44"/>
    </row>
    <row r="14" spans="1:19" ht="9.75" customHeight="1" x14ac:dyDescent="0.2">
      <c r="A14" s="39">
        <v>69600</v>
      </c>
      <c r="B14" s="40">
        <v>69700</v>
      </c>
      <c r="C14" s="88">
        <f>'Overall Tables'!C704</f>
        <v>2306.489</v>
      </c>
      <c r="D14" s="39">
        <v>75601</v>
      </c>
      <c r="E14" s="40">
        <v>75701</v>
      </c>
      <c r="F14" s="88">
        <f>'Overall Tables'!C764</f>
        <v>2540.5280000000002</v>
      </c>
      <c r="G14" s="39">
        <v>81601</v>
      </c>
      <c r="H14" s="40">
        <f t="shared" si="0"/>
        <v>81701</v>
      </c>
      <c r="I14" s="88">
        <f>'Overall Tables'!C824</f>
        <v>2774.5280000000002</v>
      </c>
      <c r="K14" s="144"/>
      <c r="L14" s="144"/>
      <c r="M14" s="144"/>
      <c r="N14" s="144"/>
      <c r="O14" s="144"/>
      <c r="P14" s="144"/>
      <c r="Q14" s="144"/>
      <c r="R14" s="144"/>
      <c r="S14" s="144"/>
    </row>
    <row r="15" spans="1:19" ht="9.75" customHeight="1" x14ac:dyDescent="0.2">
      <c r="A15" s="39">
        <v>69700</v>
      </c>
      <c r="B15" s="40">
        <v>69800</v>
      </c>
      <c r="C15" s="88">
        <f>'Overall Tables'!C705</f>
        <v>2310.3890000000001</v>
      </c>
      <c r="D15" s="39">
        <v>75701</v>
      </c>
      <c r="E15" s="40">
        <f t="shared" ref="E15:E17" si="3">D15+100</f>
        <v>75801</v>
      </c>
      <c r="F15" s="88">
        <f>'Overall Tables'!C765</f>
        <v>2544.4280000000003</v>
      </c>
      <c r="G15" s="39">
        <v>81701</v>
      </c>
      <c r="H15" s="40">
        <f t="shared" si="0"/>
        <v>81801</v>
      </c>
      <c r="I15" s="88">
        <f>'Overall Tables'!C825</f>
        <v>2778.4280000000003</v>
      </c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19" ht="9.75" customHeight="1" x14ac:dyDescent="0.2">
      <c r="A16" s="39">
        <v>69800</v>
      </c>
      <c r="B16" s="40">
        <v>69900</v>
      </c>
      <c r="C16" s="88">
        <f>'Overall Tables'!C706</f>
        <v>2314.2890000000002</v>
      </c>
      <c r="D16" s="39">
        <v>75801</v>
      </c>
      <c r="E16" s="40">
        <f t="shared" si="3"/>
        <v>75901</v>
      </c>
      <c r="F16" s="88">
        <f>'Overall Tables'!C766</f>
        <v>2548.328</v>
      </c>
      <c r="G16" s="39">
        <v>81801</v>
      </c>
      <c r="H16" s="40">
        <f t="shared" si="0"/>
        <v>81901</v>
      </c>
      <c r="I16" s="88">
        <f>'Overall Tables'!C826</f>
        <v>2782.328</v>
      </c>
      <c r="K16" s="4"/>
      <c r="L16" s="5"/>
      <c r="M16" s="5"/>
      <c r="N16" s="5"/>
      <c r="O16" s="5"/>
      <c r="P16" s="5"/>
      <c r="Q16" s="5"/>
      <c r="R16" s="5"/>
      <c r="S16" s="6"/>
    </row>
    <row r="17" spans="1:19" ht="9.75" customHeight="1" x14ac:dyDescent="0.2">
      <c r="A17" s="39">
        <v>69900</v>
      </c>
      <c r="B17" s="40">
        <v>70000</v>
      </c>
      <c r="C17" s="88">
        <f>'Overall Tables'!C707</f>
        <v>2318.1890000000003</v>
      </c>
      <c r="D17" s="39">
        <v>75901</v>
      </c>
      <c r="E17" s="40">
        <f t="shared" si="3"/>
        <v>76001</v>
      </c>
      <c r="F17" s="88">
        <f>'Overall Tables'!C767</f>
        <v>2552.2280000000001</v>
      </c>
      <c r="G17" s="39">
        <v>81901</v>
      </c>
      <c r="H17" s="40">
        <f t="shared" si="0"/>
        <v>82001</v>
      </c>
      <c r="I17" s="88">
        <f>'Overall Tables'!C827</f>
        <v>2786.2280000000001</v>
      </c>
      <c r="K17" s="10" t="s">
        <v>40</v>
      </c>
      <c r="L17" s="11"/>
      <c r="M17" s="11"/>
      <c r="N17" s="11"/>
      <c r="O17" s="11"/>
      <c r="P17" s="11"/>
      <c r="Q17" s="11"/>
      <c r="R17" s="11"/>
      <c r="S17" s="12"/>
    </row>
    <row r="18" spans="1:19" ht="9.75" customHeight="1" x14ac:dyDescent="0.2">
      <c r="A18" s="80"/>
      <c r="B18" s="79"/>
      <c r="C18" s="55"/>
      <c r="D18" s="75"/>
      <c r="E18" s="76"/>
      <c r="F18" s="55"/>
      <c r="G18" s="56"/>
      <c r="H18" s="57"/>
      <c r="I18" s="55"/>
      <c r="K18" s="16" t="s">
        <v>2</v>
      </c>
      <c r="L18" s="17" t="s">
        <v>3</v>
      </c>
      <c r="M18" s="17" t="s">
        <v>4</v>
      </c>
      <c r="N18" s="18" t="s">
        <v>5</v>
      </c>
      <c r="O18" s="19"/>
      <c r="P18" s="19"/>
      <c r="Q18" s="19"/>
      <c r="R18" s="19"/>
      <c r="S18" s="20"/>
    </row>
    <row r="19" spans="1:19" ht="9.75" customHeight="1" x14ac:dyDescent="0.2">
      <c r="A19" s="39">
        <v>70000</v>
      </c>
      <c r="B19" s="40">
        <v>70100</v>
      </c>
      <c r="C19" s="88">
        <f>'Overall Tables'!C708</f>
        <v>2322.0889999999999</v>
      </c>
      <c r="D19" s="39">
        <v>76001</v>
      </c>
      <c r="E19" s="40">
        <f t="shared" ref="E19:E28" si="4">D19+100</f>
        <v>76101</v>
      </c>
      <c r="F19" s="88">
        <f>'Overall Tables'!C768</f>
        <v>2556.1280000000002</v>
      </c>
      <c r="G19" s="39">
        <v>82001</v>
      </c>
      <c r="H19" s="40">
        <f t="shared" ref="H19:H28" si="5">G19+100</f>
        <v>82101</v>
      </c>
      <c r="I19" s="88">
        <f>'Overall Tables'!C828</f>
        <v>2790.1280000000002</v>
      </c>
      <c r="K19" s="132">
        <v>0</v>
      </c>
      <c r="L19" s="133">
        <v>4600</v>
      </c>
      <c r="M19" s="29">
        <v>0.02</v>
      </c>
      <c r="N19" s="25"/>
      <c r="O19" s="26"/>
      <c r="P19" s="26"/>
      <c r="Q19" s="26"/>
      <c r="R19" s="27"/>
      <c r="S19" s="28"/>
    </row>
    <row r="20" spans="1:19" ht="9.75" customHeight="1" x14ac:dyDescent="0.2">
      <c r="A20" s="39">
        <v>70100</v>
      </c>
      <c r="B20" s="40">
        <v>70200</v>
      </c>
      <c r="C20" s="88">
        <f>'Overall Tables'!C709</f>
        <v>2325.989</v>
      </c>
      <c r="D20" s="39">
        <v>76101</v>
      </c>
      <c r="E20" s="40">
        <f t="shared" si="4"/>
        <v>76201</v>
      </c>
      <c r="F20" s="88">
        <f>'Overall Tables'!C769</f>
        <v>2560.0280000000002</v>
      </c>
      <c r="G20" s="39">
        <v>82101</v>
      </c>
      <c r="H20" s="40">
        <f t="shared" si="5"/>
        <v>82201</v>
      </c>
      <c r="I20" s="88">
        <f>'Overall Tables'!C829</f>
        <v>2794.0280000000002</v>
      </c>
      <c r="K20" s="132">
        <v>4601</v>
      </c>
      <c r="L20" s="133" t="s">
        <v>17</v>
      </c>
      <c r="M20" s="29">
        <v>3.9E-2</v>
      </c>
      <c r="N20" s="30">
        <f>-(L19*(M20-M19))</f>
        <v>-87.399999999999991</v>
      </c>
      <c r="O20" s="26"/>
      <c r="P20" s="26"/>
      <c r="Q20" s="26"/>
      <c r="R20" s="31"/>
      <c r="S20" s="32">
        <f t="shared" ref="S20" si="6">SUM(N20:R20)</f>
        <v>-87.399999999999991</v>
      </c>
    </row>
    <row r="21" spans="1:19" ht="9.75" customHeight="1" x14ac:dyDescent="0.2">
      <c r="A21" s="39">
        <v>70200</v>
      </c>
      <c r="B21" s="40">
        <v>70300</v>
      </c>
      <c r="C21" s="88">
        <f>'Overall Tables'!C710</f>
        <v>2329.8890000000001</v>
      </c>
      <c r="D21" s="39">
        <v>76201</v>
      </c>
      <c r="E21" s="40">
        <f t="shared" si="4"/>
        <v>76301</v>
      </c>
      <c r="F21" s="88">
        <f>'Overall Tables'!C770</f>
        <v>2563.9280000000003</v>
      </c>
      <c r="G21" s="39">
        <v>82201</v>
      </c>
      <c r="H21" s="40">
        <f t="shared" si="5"/>
        <v>82301</v>
      </c>
      <c r="I21" s="88">
        <f>'Overall Tables'!C830</f>
        <v>2797.9280000000003</v>
      </c>
      <c r="K21" s="132"/>
      <c r="L21" s="133"/>
      <c r="M21" s="29"/>
      <c r="N21" s="30"/>
      <c r="O21" s="35"/>
      <c r="P21" s="15"/>
      <c r="Q21" s="26"/>
      <c r="R21" s="31"/>
      <c r="S21" s="32"/>
    </row>
    <row r="22" spans="1:19" ht="9.75" customHeight="1" x14ac:dyDescent="0.2">
      <c r="A22" s="39">
        <v>70300</v>
      </c>
      <c r="B22" s="40">
        <v>70400</v>
      </c>
      <c r="C22" s="88">
        <f>'Overall Tables'!C711</f>
        <v>2333.7890000000002</v>
      </c>
      <c r="D22" s="39">
        <v>76301</v>
      </c>
      <c r="E22" s="40">
        <f t="shared" si="4"/>
        <v>76401</v>
      </c>
      <c r="F22" s="88">
        <f>'Overall Tables'!C771</f>
        <v>2567.828</v>
      </c>
      <c r="G22" s="39">
        <v>82301</v>
      </c>
      <c r="H22" s="40">
        <f t="shared" si="5"/>
        <v>82401</v>
      </c>
      <c r="I22" s="88">
        <f>'Overall Tables'!C831</f>
        <v>2801.828</v>
      </c>
      <c r="K22" s="42" t="s">
        <v>46</v>
      </c>
      <c r="L22" s="43"/>
      <c r="M22" s="43"/>
      <c r="N22" s="43"/>
      <c r="O22" s="43"/>
      <c r="P22" s="43"/>
      <c r="Q22" s="43"/>
      <c r="R22" s="43"/>
      <c r="S22" s="44"/>
    </row>
    <row r="23" spans="1:19" ht="9.75" customHeight="1" x14ac:dyDescent="0.2">
      <c r="A23" s="39">
        <v>70400</v>
      </c>
      <c r="B23" s="40">
        <v>70500</v>
      </c>
      <c r="C23" s="88">
        <f>'Overall Tables'!C712</f>
        <v>2337.6890000000003</v>
      </c>
      <c r="D23" s="39">
        <v>76401</v>
      </c>
      <c r="E23" s="40">
        <f t="shared" si="4"/>
        <v>76501</v>
      </c>
      <c r="F23" s="88">
        <f>'Overall Tables'!C772</f>
        <v>2571.7280000000001</v>
      </c>
      <c r="G23" s="39">
        <v>82401</v>
      </c>
      <c r="H23" s="40">
        <f t="shared" si="5"/>
        <v>82501</v>
      </c>
      <c r="I23" s="88">
        <f>'Overall Tables'!C832</f>
        <v>2805.7280000000001</v>
      </c>
    </row>
    <row r="24" spans="1:19" ht="9.75" customHeight="1" x14ac:dyDescent="0.2">
      <c r="A24" s="39">
        <v>70500</v>
      </c>
      <c r="B24" s="40">
        <v>70600</v>
      </c>
      <c r="C24" s="88">
        <f>'Overall Tables'!C713</f>
        <v>2341.5889999999999</v>
      </c>
      <c r="D24" s="39">
        <v>76501</v>
      </c>
      <c r="E24" s="40">
        <f t="shared" si="4"/>
        <v>76601</v>
      </c>
      <c r="F24" s="88">
        <f>'Overall Tables'!C773</f>
        <v>2575.6280000000002</v>
      </c>
      <c r="G24" s="39">
        <v>82501</v>
      </c>
      <c r="H24" s="40">
        <f t="shared" si="5"/>
        <v>82601</v>
      </c>
      <c r="I24" s="88">
        <f>'Overall Tables'!C833</f>
        <v>2809.6280000000002</v>
      </c>
    </row>
    <row r="25" spans="1:19" ht="9.75" customHeight="1" x14ac:dyDescent="0.2">
      <c r="A25" s="39">
        <v>70600</v>
      </c>
      <c r="B25" s="40">
        <v>70700</v>
      </c>
      <c r="C25" s="88">
        <f>'Overall Tables'!C714</f>
        <v>2345.489</v>
      </c>
      <c r="D25" s="39">
        <v>76601</v>
      </c>
      <c r="E25" s="40">
        <f t="shared" si="4"/>
        <v>76701</v>
      </c>
      <c r="F25" s="88">
        <f>'Overall Tables'!C774</f>
        <v>2579.5280000000002</v>
      </c>
      <c r="G25" s="39">
        <v>82601</v>
      </c>
      <c r="H25" s="40">
        <f t="shared" si="5"/>
        <v>82701</v>
      </c>
      <c r="I25" s="88">
        <f>'Overall Tables'!C834</f>
        <v>2813.5280000000002</v>
      </c>
    </row>
    <row r="26" spans="1:19" ht="9.75" customHeight="1" x14ac:dyDescent="0.2">
      <c r="A26" s="39">
        <v>70700</v>
      </c>
      <c r="B26" s="40">
        <v>70800</v>
      </c>
      <c r="C26" s="88">
        <f>'Overall Tables'!C715</f>
        <v>2349.3890000000001</v>
      </c>
      <c r="D26" s="39">
        <v>76701</v>
      </c>
      <c r="E26" s="40">
        <f t="shared" si="4"/>
        <v>76801</v>
      </c>
      <c r="F26" s="88">
        <f>'Overall Tables'!C775</f>
        <v>2583.4280000000003</v>
      </c>
      <c r="G26" s="39">
        <v>82701</v>
      </c>
      <c r="H26" s="40">
        <f t="shared" si="5"/>
        <v>82801</v>
      </c>
      <c r="I26" s="88">
        <f>'Overall Tables'!C835</f>
        <v>2817.4280000000003</v>
      </c>
    </row>
    <row r="27" spans="1:19" ht="9.75" customHeight="1" x14ac:dyDescent="0.2">
      <c r="A27" s="39">
        <v>70800</v>
      </c>
      <c r="B27" s="40">
        <v>70900</v>
      </c>
      <c r="C27" s="88">
        <f>'Overall Tables'!C716</f>
        <v>2353.2890000000002</v>
      </c>
      <c r="D27" s="39">
        <v>76801</v>
      </c>
      <c r="E27" s="40">
        <f t="shared" si="4"/>
        <v>76901</v>
      </c>
      <c r="F27" s="88">
        <f>'Overall Tables'!C776</f>
        <v>2587.328</v>
      </c>
      <c r="G27" s="39">
        <v>82801</v>
      </c>
      <c r="H27" s="40">
        <f t="shared" si="5"/>
        <v>82901</v>
      </c>
      <c r="I27" s="88">
        <f>'Overall Tables'!C836</f>
        <v>2821.328</v>
      </c>
    </row>
    <row r="28" spans="1:19" ht="9.75" customHeight="1" x14ac:dyDescent="0.2">
      <c r="A28" s="39">
        <v>70900</v>
      </c>
      <c r="B28" s="40">
        <v>71000</v>
      </c>
      <c r="C28" s="88">
        <f>'Overall Tables'!C717</f>
        <v>2357.1890000000003</v>
      </c>
      <c r="D28" s="39">
        <v>76901</v>
      </c>
      <c r="E28" s="40">
        <f t="shared" si="4"/>
        <v>77001</v>
      </c>
      <c r="F28" s="88">
        <f>'Overall Tables'!C777</f>
        <v>2591.2280000000001</v>
      </c>
      <c r="G28" s="39">
        <v>82901</v>
      </c>
      <c r="H28" s="40">
        <f t="shared" si="5"/>
        <v>83001</v>
      </c>
      <c r="I28" s="88">
        <f>'Overall Tables'!C837</f>
        <v>2825.2280000000001</v>
      </c>
    </row>
    <row r="29" spans="1:19" ht="9.75" customHeight="1" x14ac:dyDescent="0.2">
      <c r="A29" s="75"/>
      <c r="B29" s="76"/>
      <c r="C29" s="55"/>
      <c r="D29" s="53"/>
      <c r="E29" s="54"/>
      <c r="F29" s="55"/>
      <c r="G29" s="56"/>
      <c r="H29" s="57"/>
      <c r="I29" s="55"/>
    </row>
    <row r="30" spans="1:19" ht="9.75" customHeight="1" x14ac:dyDescent="0.2">
      <c r="A30" s="39">
        <v>71000</v>
      </c>
      <c r="B30" s="40">
        <v>71100</v>
      </c>
      <c r="C30" s="88">
        <f>'Overall Tables'!C718</f>
        <v>2361.0889999999999</v>
      </c>
      <c r="D30" s="39">
        <v>77001</v>
      </c>
      <c r="E30" s="40">
        <f t="shared" ref="E30:E39" si="7">D30+100</f>
        <v>77101</v>
      </c>
      <c r="F30" s="88">
        <f>'Overall Tables'!C778</f>
        <v>2595.1280000000002</v>
      </c>
      <c r="G30" s="39">
        <v>83001</v>
      </c>
      <c r="H30" s="40">
        <f t="shared" ref="H30:H39" si="8">G30+100</f>
        <v>83101</v>
      </c>
      <c r="I30" s="88">
        <f>'Overall Tables'!C838</f>
        <v>2829.1280000000002</v>
      </c>
    </row>
    <row r="31" spans="1:19" ht="9.75" customHeight="1" x14ac:dyDescent="0.2">
      <c r="A31" s="39">
        <v>71100</v>
      </c>
      <c r="B31" s="40">
        <v>71200</v>
      </c>
      <c r="C31" s="88">
        <f>'Overall Tables'!C719</f>
        <v>2364.989</v>
      </c>
      <c r="D31" s="39">
        <v>77101</v>
      </c>
      <c r="E31" s="40">
        <f t="shared" si="7"/>
        <v>77201</v>
      </c>
      <c r="F31" s="88">
        <f>'Overall Tables'!C779</f>
        <v>2599.0280000000002</v>
      </c>
      <c r="G31" s="39">
        <v>83101</v>
      </c>
      <c r="H31" s="40">
        <f t="shared" si="8"/>
        <v>83201</v>
      </c>
      <c r="I31" s="88">
        <f>'Overall Tables'!C839</f>
        <v>2833.0280000000002</v>
      </c>
    </row>
    <row r="32" spans="1:19" ht="9.75" customHeight="1" x14ac:dyDescent="0.2">
      <c r="A32" s="39">
        <v>71200</v>
      </c>
      <c r="B32" s="40">
        <v>71300</v>
      </c>
      <c r="C32" s="88">
        <f>'Overall Tables'!C720</f>
        <v>2368.8890000000001</v>
      </c>
      <c r="D32" s="39">
        <v>77201</v>
      </c>
      <c r="E32" s="40">
        <f t="shared" si="7"/>
        <v>77301</v>
      </c>
      <c r="F32" s="88">
        <f>'Overall Tables'!C780</f>
        <v>2602.9280000000003</v>
      </c>
      <c r="G32" s="39">
        <v>83201</v>
      </c>
      <c r="H32" s="40">
        <f t="shared" si="8"/>
        <v>83301</v>
      </c>
      <c r="I32" s="88">
        <f>'Overall Tables'!C840</f>
        <v>2836.9280000000003</v>
      </c>
    </row>
    <row r="33" spans="1:12" ht="9.75" customHeight="1" x14ac:dyDescent="0.2">
      <c r="A33" s="39">
        <v>71300</v>
      </c>
      <c r="B33" s="40">
        <v>71400</v>
      </c>
      <c r="C33" s="88">
        <f>'Overall Tables'!C721</f>
        <v>2372.7890000000002</v>
      </c>
      <c r="D33" s="39">
        <v>77301</v>
      </c>
      <c r="E33" s="40">
        <f t="shared" si="7"/>
        <v>77401</v>
      </c>
      <c r="F33" s="88">
        <f>'Overall Tables'!C781</f>
        <v>2606.828</v>
      </c>
      <c r="G33" s="39">
        <v>83301</v>
      </c>
      <c r="H33" s="40">
        <f t="shared" si="8"/>
        <v>83401</v>
      </c>
      <c r="I33" s="88">
        <f>'Overall Tables'!C841</f>
        <v>2840.828</v>
      </c>
    </row>
    <row r="34" spans="1:12" ht="9.75" customHeight="1" x14ac:dyDescent="0.2">
      <c r="A34" s="39">
        <v>71400</v>
      </c>
      <c r="B34" s="40">
        <v>71500</v>
      </c>
      <c r="C34" s="88">
        <f>'Overall Tables'!C722</f>
        <v>2376.6890000000003</v>
      </c>
      <c r="D34" s="39">
        <v>77401</v>
      </c>
      <c r="E34" s="40">
        <f t="shared" si="7"/>
        <v>77501</v>
      </c>
      <c r="F34" s="88">
        <f>'Overall Tables'!C782</f>
        <v>2610.7280000000001</v>
      </c>
      <c r="G34" s="39">
        <v>83401</v>
      </c>
      <c r="H34" s="40">
        <f t="shared" si="8"/>
        <v>83501</v>
      </c>
      <c r="I34" s="88">
        <f>'Overall Tables'!C842</f>
        <v>2844.7280000000001</v>
      </c>
    </row>
    <row r="35" spans="1:12" ht="9.75" customHeight="1" x14ac:dyDescent="0.2">
      <c r="A35" s="39">
        <v>71500</v>
      </c>
      <c r="B35" s="40">
        <v>71600</v>
      </c>
      <c r="C35" s="88">
        <f>'Overall Tables'!C723</f>
        <v>2380.5889999999999</v>
      </c>
      <c r="D35" s="39">
        <v>77501</v>
      </c>
      <c r="E35" s="40">
        <f t="shared" si="7"/>
        <v>77601</v>
      </c>
      <c r="F35" s="88">
        <f>'Overall Tables'!C783</f>
        <v>2614.6280000000002</v>
      </c>
      <c r="G35" s="39">
        <v>83501</v>
      </c>
      <c r="H35" s="40">
        <f t="shared" si="8"/>
        <v>83601</v>
      </c>
      <c r="I35" s="88">
        <f>'Overall Tables'!C843</f>
        <v>2848.6280000000002</v>
      </c>
    </row>
    <row r="36" spans="1:12" ht="9.75" customHeight="1" x14ac:dyDescent="0.2">
      <c r="A36" s="39">
        <v>71600</v>
      </c>
      <c r="B36" s="40">
        <v>71700</v>
      </c>
      <c r="C36" s="88">
        <f>'Overall Tables'!C724</f>
        <v>2384.489</v>
      </c>
      <c r="D36" s="39">
        <v>77601</v>
      </c>
      <c r="E36" s="40">
        <f t="shared" si="7"/>
        <v>77701</v>
      </c>
      <c r="F36" s="88">
        <f>'Overall Tables'!C784</f>
        <v>2618.5280000000002</v>
      </c>
      <c r="G36" s="39">
        <v>83601</v>
      </c>
      <c r="H36" s="40">
        <f t="shared" si="8"/>
        <v>83701</v>
      </c>
      <c r="I36" s="88">
        <f>'Overall Tables'!C844</f>
        <v>2852.5280000000002</v>
      </c>
    </row>
    <row r="37" spans="1:12" ht="9.75" customHeight="1" x14ac:dyDescent="0.2">
      <c r="A37" s="39">
        <v>71700</v>
      </c>
      <c r="B37" s="40">
        <v>71800</v>
      </c>
      <c r="C37" s="88">
        <f>'Overall Tables'!C725</f>
        <v>2388.3890000000001</v>
      </c>
      <c r="D37" s="39">
        <v>77701</v>
      </c>
      <c r="E37" s="40">
        <f t="shared" si="7"/>
        <v>77801</v>
      </c>
      <c r="F37" s="88">
        <f>'Overall Tables'!C785</f>
        <v>2622.4280000000003</v>
      </c>
      <c r="G37" s="39">
        <v>83701</v>
      </c>
      <c r="H37" s="40">
        <f t="shared" si="8"/>
        <v>83801</v>
      </c>
      <c r="I37" s="88">
        <f>'Overall Tables'!C845</f>
        <v>2856.4280000000003</v>
      </c>
    </row>
    <row r="38" spans="1:12" ht="9.75" customHeight="1" x14ac:dyDescent="0.2">
      <c r="A38" s="39">
        <v>71800</v>
      </c>
      <c r="B38" s="40">
        <v>71900</v>
      </c>
      <c r="C38" s="88">
        <f>'Overall Tables'!C726</f>
        <v>2392.2890000000002</v>
      </c>
      <c r="D38" s="39">
        <v>77801</v>
      </c>
      <c r="E38" s="40">
        <f t="shared" si="7"/>
        <v>77901</v>
      </c>
      <c r="F38" s="88">
        <f>'Overall Tables'!C786</f>
        <v>2626.328</v>
      </c>
      <c r="G38" s="39">
        <v>83801</v>
      </c>
      <c r="H38" s="40">
        <f t="shared" si="8"/>
        <v>83901</v>
      </c>
      <c r="I38" s="88">
        <f>'Overall Tables'!C846</f>
        <v>2860.328</v>
      </c>
    </row>
    <row r="39" spans="1:12" ht="9.75" customHeight="1" x14ac:dyDescent="0.2">
      <c r="A39" s="39">
        <v>71900</v>
      </c>
      <c r="B39" s="40">
        <v>72000</v>
      </c>
      <c r="C39" s="88">
        <f>'Overall Tables'!C727</f>
        <v>2396.1890000000003</v>
      </c>
      <c r="D39" s="39">
        <v>77901</v>
      </c>
      <c r="E39" s="40">
        <f t="shared" si="7"/>
        <v>78001</v>
      </c>
      <c r="F39" s="88">
        <f>'Overall Tables'!C787</f>
        <v>2630.2280000000001</v>
      </c>
      <c r="G39" s="39">
        <v>83901</v>
      </c>
      <c r="H39" s="40">
        <f t="shared" si="8"/>
        <v>84001</v>
      </c>
      <c r="I39" s="88">
        <f>'Overall Tables'!C847</f>
        <v>2864.2280000000001</v>
      </c>
    </row>
    <row r="40" spans="1:12" ht="9.75" customHeight="1" x14ac:dyDescent="0.2">
      <c r="A40" s="53"/>
      <c r="B40" s="54"/>
      <c r="C40" s="55"/>
      <c r="D40" s="53"/>
      <c r="E40" s="54"/>
      <c r="F40" s="55"/>
      <c r="G40" s="56"/>
      <c r="H40" s="57"/>
      <c r="I40" s="55"/>
    </row>
    <row r="41" spans="1:12" ht="9.75" customHeight="1" x14ac:dyDescent="0.2">
      <c r="A41" s="39">
        <v>72000</v>
      </c>
      <c r="B41" s="40">
        <v>72100</v>
      </c>
      <c r="C41" s="88">
        <f>'Overall Tables'!C728</f>
        <v>2400.0889999999999</v>
      </c>
      <c r="D41" s="39">
        <v>78001</v>
      </c>
      <c r="E41" s="40">
        <f t="shared" ref="E41:E50" si="9">D41+100</f>
        <v>78101</v>
      </c>
      <c r="F41" s="88">
        <f>'Overall Tables'!C788</f>
        <v>2634.1280000000002</v>
      </c>
      <c r="G41" s="39">
        <v>84001</v>
      </c>
      <c r="H41" s="40">
        <f t="shared" ref="H41:H50" si="10">G41+100</f>
        <v>84101</v>
      </c>
      <c r="I41" s="88">
        <f>'Overall Tables'!C848</f>
        <v>2868.1280000000002</v>
      </c>
    </row>
    <row r="42" spans="1:12" ht="9.75" customHeight="1" x14ac:dyDescent="0.2">
      <c r="A42" s="39">
        <v>72100</v>
      </c>
      <c r="B42" s="40">
        <v>72200</v>
      </c>
      <c r="C42" s="88">
        <f>'Overall Tables'!C729</f>
        <v>2403.989</v>
      </c>
      <c r="D42" s="39">
        <v>78101</v>
      </c>
      <c r="E42" s="40">
        <f t="shared" si="9"/>
        <v>78201</v>
      </c>
      <c r="F42" s="88">
        <f>'Overall Tables'!C789</f>
        <v>2638.0280000000002</v>
      </c>
      <c r="G42" s="39">
        <v>84101</v>
      </c>
      <c r="H42" s="40">
        <f t="shared" si="10"/>
        <v>84201</v>
      </c>
      <c r="I42" s="88">
        <f>'Overall Tables'!C849</f>
        <v>2872.0280000000002</v>
      </c>
    </row>
    <row r="43" spans="1:12" ht="9.75" customHeight="1" x14ac:dyDescent="0.2">
      <c r="A43" s="39">
        <v>72200</v>
      </c>
      <c r="B43" s="40">
        <v>72300</v>
      </c>
      <c r="C43" s="88">
        <f>'Overall Tables'!C730</f>
        <v>2407.8890000000001</v>
      </c>
      <c r="D43" s="39">
        <v>78201</v>
      </c>
      <c r="E43" s="40">
        <f t="shared" si="9"/>
        <v>78301</v>
      </c>
      <c r="F43" s="88">
        <f>'Overall Tables'!C790</f>
        <v>2641.9280000000003</v>
      </c>
      <c r="G43" s="39">
        <v>84201</v>
      </c>
      <c r="H43" s="40">
        <f t="shared" si="10"/>
        <v>84301</v>
      </c>
      <c r="I43" s="88">
        <f>'Overall Tables'!C850</f>
        <v>2875.9280000000003</v>
      </c>
    </row>
    <row r="44" spans="1:12" ht="9.75" customHeight="1" x14ac:dyDescent="0.2">
      <c r="A44" s="39">
        <v>72300</v>
      </c>
      <c r="B44" s="40">
        <v>72400</v>
      </c>
      <c r="C44" s="88">
        <f>'Overall Tables'!C731</f>
        <v>2411.7890000000002</v>
      </c>
      <c r="D44" s="39">
        <v>78301</v>
      </c>
      <c r="E44" s="40">
        <f t="shared" si="9"/>
        <v>78401</v>
      </c>
      <c r="F44" s="88">
        <f>'Overall Tables'!C791</f>
        <v>2645.828</v>
      </c>
      <c r="G44" s="39">
        <v>84301</v>
      </c>
      <c r="H44" s="40">
        <f t="shared" si="10"/>
        <v>84401</v>
      </c>
      <c r="I44" s="88">
        <f>'Overall Tables'!C851</f>
        <v>2879.828</v>
      </c>
    </row>
    <row r="45" spans="1:12" ht="9.75" customHeight="1" x14ac:dyDescent="0.2">
      <c r="A45" s="39">
        <v>72400</v>
      </c>
      <c r="B45" s="40">
        <v>72500</v>
      </c>
      <c r="C45" s="88">
        <f>'Overall Tables'!C732</f>
        <v>2415.6890000000003</v>
      </c>
      <c r="D45" s="39">
        <v>78401</v>
      </c>
      <c r="E45" s="40">
        <f t="shared" si="9"/>
        <v>78501</v>
      </c>
      <c r="F45" s="88">
        <f>'Overall Tables'!C792</f>
        <v>2649.7280000000001</v>
      </c>
      <c r="G45" s="39">
        <v>84401</v>
      </c>
      <c r="H45" s="40">
        <f t="shared" si="10"/>
        <v>84501</v>
      </c>
      <c r="I45" s="88">
        <f>'Overall Tables'!C852</f>
        <v>2883.7280000000001</v>
      </c>
    </row>
    <row r="46" spans="1:12" ht="9.75" customHeight="1" x14ac:dyDescent="0.2">
      <c r="A46" s="39">
        <v>72500</v>
      </c>
      <c r="B46" s="40">
        <v>72600</v>
      </c>
      <c r="C46" s="88">
        <f>'Overall Tables'!C733</f>
        <v>2419.5889999999999</v>
      </c>
      <c r="D46" s="39">
        <v>78501</v>
      </c>
      <c r="E46" s="40">
        <f t="shared" si="9"/>
        <v>78601</v>
      </c>
      <c r="F46" s="88">
        <f>'Overall Tables'!C793</f>
        <v>2653.6280000000002</v>
      </c>
      <c r="G46" s="39">
        <v>84501</v>
      </c>
      <c r="H46" s="40">
        <f t="shared" si="10"/>
        <v>84601</v>
      </c>
      <c r="I46" s="88">
        <f>'Overall Tables'!C853</f>
        <v>2887.6280000000002</v>
      </c>
    </row>
    <row r="47" spans="1:12" ht="9.75" customHeight="1" x14ac:dyDescent="0.2">
      <c r="A47" s="39">
        <v>72600</v>
      </c>
      <c r="B47" s="40">
        <v>72700</v>
      </c>
      <c r="C47" s="88">
        <f>'Overall Tables'!C734</f>
        <v>2423.489</v>
      </c>
      <c r="D47" s="39">
        <v>78601</v>
      </c>
      <c r="E47" s="40">
        <f t="shared" si="9"/>
        <v>78701</v>
      </c>
      <c r="F47" s="88">
        <f>'Overall Tables'!C794</f>
        <v>2657.5280000000002</v>
      </c>
      <c r="G47" s="39">
        <v>84601</v>
      </c>
      <c r="H47" s="40">
        <f t="shared" si="10"/>
        <v>84701</v>
      </c>
      <c r="I47" s="88">
        <f>'Overall Tables'!C854</f>
        <v>2891.5280000000002</v>
      </c>
      <c r="L47" s="15"/>
    </row>
    <row r="48" spans="1:12" ht="9.75" customHeight="1" x14ac:dyDescent="0.2">
      <c r="A48" s="39">
        <v>72700</v>
      </c>
      <c r="B48" s="40">
        <v>72800</v>
      </c>
      <c r="C48" s="88">
        <f>'Overall Tables'!C735</f>
        <v>2427.3890000000001</v>
      </c>
      <c r="D48" s="39">
        <v>78701</v>
      </c>
      <c r="E48" s="40">
        <f t="shared" si="9"/>
        <v>78801</v>
      </c>
      <c r="F48" s="88">
        <f>'Overall Tables'!C795</f>
        <v>2661.4280000000003</v>
      </c>
      <c r="G48" s="39">
        <v>84701</v>
      </c>
      <c r="H48" s="40">
        <f t="shared" si="10"/>
        <v>84801</v>
      </c>
      <c r="I48" s="88">
        <f>'Overall Tables'!C855</f>
        <v>2895.4280000000003</v>
      </c>
    </row>
    <row r="49" spans="1:9" ht="9.75" customHeight="1" x14ac:dyDescent="0.2">
      <c r="A49" s="39">
        <v>72800</v>
      </c>
      <c r="B49" s="40">
        <v>72900</v>
      </c>
      <c r="C49" s="88">
        <f>'Overall Tables'!C736</f>
        <v>2431.2890000000002</v>
      </c>
      <c r="D49" s="39">
        <v>78801</v>
      </c>
      <c r="E49" s="40">
        <f t="shared" si="9"/>
        <v>78901</v>
      </c>
      <c r="F49" s="88">
        <f>'Overall Tables'!C796</f>
        <v>2665.328</v>
      </c>
      <c r="G49" s="39">
        <v>84801</v>
      </c>
      <c r="H49" s="40">
        <f t="shared" si="10"/>
        <v>84901</v>
      </c>
      <c r="I49" s="88">
        <f>'Overall Tables'!C856</f>
        <v>2899.328</v>
      </c>
    </row>
    <row r="50" spans="1:9" ht="9.75" customHeight="1" x14ac:dyDescent="0.2">
      <c r="A50" s="39">
        <v>72900</v>
      </c>
      <c r="B50" s="40">
        <v>73000</v>
      </c>
      <c r="C50" s="88">
        <f>'Overall Tables'!C737</f>
        <v>2435.1890000000003</v>
      </c>
      <c r="D50" s="39">
        <v>78901</v>
      </c>
      <c r="E50" s="40">
        <f t="shared" si="9"/>
        <v>79001</v>
      </c>
      <c r="F50" s="88">
        <f>'Overall Tables'!C797</f>
        <v>2669.2280000000001</v>
      </c>
      <c r="G50" s="39">
        <v>84901</v>
      </c>
      <c r="H50" s="40">
        <f t="shared" si="10"/>
        <v>85001</v>
      </c>
      <c r="I50" s="88">
        <f>'Overall Tables'!C857</f>
        <v>2903.2280000000001</v>
      </c>
    </row>
    <row r="51" spans="1:9" ht="9.75" customHeight="1" x14ac:dyDescent="0.2">
      <c r="A51" s="53"/>
      <c r="B51" s="54"/>
      <c r="C51" s="55"/>
      <c r="D51" s="53"/>
      <c r="E51" s="54"/>
      <c r="F51" s="55"/>
      <c r="G51" s="75"/>
      <c r="H51" s="76"/>
      <c r="I51" s="55"/>
    </row>
    <row r="52" spans="1:9" ht="9.75" customHeight="1" x14ac:dyDescent="0.2">
      <c r="A52" s="39">
        <v>73000</v>
      </c>
      <c r="B52" s="40">
        <v>73100</v>
      </c>
      <c r="C52" s="88">
        <f>'Overall Tables'!C738</f>
        <v>2439.0889999999999</v>
      </c>
      <c r="D52" s="39">
        <v>79001</v>
      </c>
      <c r="E52" s="40">
        <f t="shared" ref="E52:E61" si="11">D52+100</f>
        <v>79101</v>
      </c>
      <c r="F52" s="88">
        <f>'Overall Tables'!C798</f>
        <v>2673.1280000000002</v>
      </c>
      <c r="G52" s="39">
        <v>85001</v>
      </c>
      <c r="H52" s="40">
        <f t="shared" ref="H52:H61" si="12">G52+100</f>
        <v>85101</v>
      </c>
      <c r="I52" s="88">
        <f>'Overall Tables'!C858</f>
        <v>2907.1280000000002</v>
      </c>
    </row>
    <row r="53" spans="1:9" ht="9.75" customHeight="1" x14ac:dyDescent="0.2">
      <c r="A53" s="39">
        <v>73100</v>
      </c>
      <c r="B53" s="40">
        <v>73200</v>
      </c>
      <c r="C53" s="88">
        <f>'Overall Tables'!C739</f>
        <v>2442.989</v>
      </c>
      <c r="D53" s="39">
        <v>79101</v>
      </c>
      <c r="E53" s="40">
        <f t="shared" si="11"/>
        <v>79201</v>
      </c>
      <c r="F53" s="88">
        <f>'Overall Tables'!C799</f>
        <v>2677.0280000000002</v>
      </c>
      <c r="G53" s="39">
        <v>85101</v>
      </c>
      <c r="H53" s="40">
        <f t="shared" si="12"/>
        <v>85201</v>
      </c>
      <c r="I53" s="88">
        <f>'Overall Tables'!C859</f>
        <v>2911.0280000000002</v>
      </c>
    </row>
    <row r="54" spans="1:9" ht="9.75" customHeight="1" x14ac:dyDescent="0.2">
      <c r="A54" s="39">
        <v>73200</v>
      </c>
      <c r="B54" s="40">
        <v>73300</v>
      </c>
      <c r="C54" s="88">
        <f>'Overall Tables'!C740</f>
        <v>2446.8890000000001</v>
      </c>
      <c r="D54" s="39">
        <v>79201</v>
      </c>
      <c r="E54" s="40">
        <f t="shared" si="11"/>
        <v>79301</v>
      </c>
      <c r="F54" s="88">
        <f>'Overall Tables'!C800</f>
        <v>2680.9280000000003</v>
      </c>
      <c r="G54" s="39">
        <v>85201</v>
      </c>
      <c r="H54" s="40">
        <f t="shared" si="12"/>
        <v>85301</v>
      </c>
      <c r="I54" s="88">
        <f>'Overall Tables'!C860</f>
        <v>2914.9280000000003</v>
      </c>
    </row>
    <row r="55" spans="1:9" ht="9.75" customHeight="1" x14ac:dyDescent="0.2">
      <c r="A55" s="39">
        <v>73300</v>
      </c>
      <c r="B55" s="40">
        <v>73400</v>
      </c>
      <c r="C55" s="88">
        <f>'Overall Tables'!C741</f>
        <v>2450.7890000000002</v>
      </c>
      <c r="D55" s="39">
        <v>79301</v>
      </c>
      <c r="E55" s="40">
        <f t="shared" si="11"/>
        <v>79401</v>
      </c>
      <c r="F55" s="88">
        <f>'Overall Tables'!C801</f>
        <v>2684.828</v>
      </c>
      <c r="G55" s="39">
        <v>85301</v>
      </c>
      <c r="H55" s="40">
        <f t="shared" si="12"/>
        <v>85401</v>
      </c>
      <c r="I55" s="88">
        <f>'Overall Tables'!C861</f>
        <v>2918.828</v>
      </c>
    </row>
    <row r="56" spans="1:9" ht="9.75" customHeight="1" x14ac:dyDescent="0.2">
      <c r="A56" s="39">
        <v>73400</v>
      </c>
      <c r="B56" s="40">
        <v>73500</v>
      </c>
      <c r="C56" s="88">
        <f>'Overall Tables'!C742</f>
        <v>2454.6890000000003</v>
      </c>
      <c r="D56" s="39">
        <v>79401</v>
      </c>
      <c r="E56" s="40">
        <f t="shared" si="11"/>
        <v>79501</v>
      </c>
      <c r="F56" s="88">
        <f>'Overall Tables'!C802</f>
        <v>2688.7280000000001</v>
      </c>
      <c r="G56" s="39">
        <v>85401</v>
      </c>
      <c r="H56" s="40">
        <f t="shared" si="12"/>
        <v>85501</v>
      </c>
      <c r="I56" s="88">
        <f>'Overall Tables'!C862</f>
        <v>2922.7280000000001</v>
      </c>
    </row>
    <row r="57" spans="1:9" ht="9.75" customHeight="1" x14ac:dyDescent="0.2">
      <c r="A57" s="39">
        <v>73500</v>
      </c>
      <c r="B57" s="40">
        <v>73600</v>
      </c>
      <c r="C57" s="88">
        <f>'Overall Tables'!C743</f>
        <v>2458.5889999999999</v>
      </c>
      <c r="D57" s="39">
        <v>79501</v>
      </c>
      <c r="E57" s="40">
        <f t="shared" si="11"/>
        <v>79601</v>
      </c>
      <c r="F57" s="88">
        <f>'Overall Tables'!C803</f>
        <v>2692.6280000000002</v>
      </c>
      <c r="G57" s="39">
        <v>85501</v>
      </c>
      <c r="H57" s="40">
        <f t="shared" si="12"/>
        <v>85601</v>
      </c>
      <c r="I57" s="88">
        <f>'Overall Tables'!C863</f>
        <v>2926.6280000000002</v>
      </c>
    </row>
    <row r="58" spans="1:9" ht="9.75" customHeight="1" x14ac:dyDescent="0.2">
      <c r="A58" s="39">
        <v>73600</v>
      </c>
      <c r="B58" s="40">
        <v>73700</v>
      </c>
      <c r="C58" s="88">
        <f>'Overall Tables'!C744</f>
        <v>2462.489</v>
      </c>
      <c r="D58" s="39">
        <v>79601</v>
      </c>
      <c r="E58" s="40">
        <f t="shared" si="11"/>
        <v>79701</v>
      </c>
      <c r="F58" s="88">
        <f>'Overall Tables'!C804</f>
        <v>2696.5280000000002</v>
      </c>
      <c r="G58" s="39">
        <v>85601</v>
      </c>
      <c r="H58" s="40">
        <f t="shared" si="12"/>
        <v>85701</v>
      </c>
      <c r="I58" s="88">
        <f>'Overall Tables'!C864</f>
        <v>2930.5280000000002</v>
      </c>
    </row>
    <row r="59" spans="1:9" ht="9.75" customHeight="1" x14ac:dyDescent="0.2">
      <c r="A59" s="39">
        <v>73700</v>
      </c>
      <c r="B59" s="40">
        <v>73800</v>
      </c>
      <c r="C59" s="88">
        <f>'Overall Tables'!C745</f>
        <v>2466.3890000000001</v>
      </c>
      <c r="D59" s="39">
        <v>79701</v>
      </c>
      <c r="E59" s="40">
        <f t="shared" si="11"/>
        <v>79801</v>
      </c>
      <c r="F59" s="88">
        <f>'Overall Tables'!C805</f>
        <v>2700.4280000000003</v>
      </c>
      <c r="G59" s="39">
        <v>85701</v>
      </c>
      <c r="H59" s="40">
        <f t="shared" si="12"/>
        <v>85801</v>
      </c>
      <c r="I59" s="88">
        <f>'Overall Tables'!C865</f>
        <v>2934.4280000000003</v>
      </c>
    </row>
    <row r="60" spans="1:9" ht="9.75" customHeight="1" x14ac:dyDescent="0.2">
      <c r="A60" s="39">
        <v>73800</v>
      </c>
      <c r="B60" s="40">
        <v>73900</v>
      </c>
      <c r="C60" s="88">
        <f>'Overall Tables'!C746</f>
        <v>2470.2890000000002</v>
      </c>
      <c r="D60" s="39">
        <v>79801</v>
      </c>
      <c r="E60" s="40">
        <f t="shared" si="11"/>
        <v>79901</v>
      </c>
      <c r="F60" s="88">
        <f>'Overall Tables'!C806</f>
        <v>2704.328</v>
      </c>
      <c r="G60" s="39">
        <v>85801</v>
      </c>
      <c r="H60" s="40">
        <f t="shared" si="12"/>
        <v>85901</v>
      </c>
      <c r="I60" s="88">
        <f>'Overall Tables'!C866</f>
        <v>2938.328</v>
      </c>
    </row>
    <row r="61" spans="1:9" ht="9.75" customHeight="1" x14ac:dyDescent="0.2">
      <c r="A61" s="39">
        <v>73900</v>
      </c>
      <c r="B61" s="40">
        <v>74000</v>
      </c>
      <c r="C61" s="88">
        <f>'Overall Tables'!C747</f>
        <v>2474.1890000000003</v>
      </c>
      <c r="D61" s="39">
        <v>79901</v>
      </c>
      <c r="E61" s="40">
        <f t="shared" si="11"/>
        <v>80001</v>
      </c>
      <c r="F61" s="88">
        <f>'Overall Tables'!C807</f>
        <v>2708.2280000000001</v>
      </c>
      <c r="G61" s="39">
        <v>85901</v>
      </c>
      <c r="H61" s="40">
        <f t="shared" si="12"/>
        <v>86001</v>
      </c>
      <c r="I61" s="88">
        <f>'Overall Tables'!C867</f>
        <v>2942.2280000000001</v>
      </c>
    </row>
    <row r="62" spans="1:9" ht="9.75" customHeight="1" x14ac:dyDescent="0.2">
      <c r="A62" s="53"/>
      <c r="B62" s="54"/>
      <c r="C62" s="55"/>
      <c r="D62" s="80"/>
      <c r="E62" s="79"/>
      <c r="F62" s="55"/>
      <c r="G62" s="75"/>
      <c r="H62" s="76"/>
      <c r="I62" s="55"/>
    </row>
    <row r="63" spans="1:9" ht="9.75" customHeight="1" x14ac:dyDescent="0.2">
      <c r="A63" s="39">
        <v>74000</v>
      </c>
      <c r="B63" s="40">
        <v>74100</v>
      </c>
      <c r="C63" s="88">
        <f>'Overall Tables'!C748</f>
        <v>2478.0889999999999</v>
      </c>
      <c r="D63" s="39">
        <v>80001</v>
      </c>
      <c r="E63" s="40">
        <f t="shared" ref="E63:E72" si="13">D63+100</f>
        <v>80101</v>
      </c>
      <c r="F63" s="88">
        <f>'Overall Tables'!C808</f>
        <v>2712.1280000000002</v>
      </c>
      <c r="G63" s="39">
        <v>86001</v>
      </c>
      <c r="H63" s="40">
        <v>86101</v>
      </c>
      <c r="I63" s="88">
        <f>'Overall Tables'!C868</f>
        <v>2946.1280000000002</v>
      </c>
    </row>
    <row r="64" spans="1:9" ht="9.75" customHeight="1" x14ac:dyDescent="0.2">
      <c r="A64" s="39">
        <v>74100</v>
      </c>
      <c r="B64" s="40">
        <v>74200</v>
      </c>
      <c r="C64" s="88">
        <f>'Overall Tables'!C749</f>
        <v>2481.989</v>
      </c>
      <c r="D64" s="39">
        <v>80101</v>
      </c>
      <c r="E64" s="40">
        <f t="shared" si="13"/>
        <v>80201</v>
      </c>
      <c r="F64" s="88">
        <f>'Overall Tables'!C809</f>
        <v>2716.0280000000002</v>
      </c>
      <c r="G64" s="39">
        <v>86101</v>
      </c>
      <c r="H64" s="40">
        <v>86201</v>
      </c>
      <c r="I64" s="88">
        <f>'Overall Tables'!C869</f>
        <v>2950.0280000000002</v>
      </c>
    </row>
    <row r="65" spans="1:9" ht="9.75" customHeight="1" x14ac:dyDescent="0.2">
      <c r="A65" s="39">
        <v>74200</v>
      </c>
      <c r="B65" s="40">
        <v>74300</v>
      </c>
      <c r="C65" s="88">
        <f>'Overall Tables'!C750</f>
        <v>2485.8890000000001</v>
      </c>
      <c r="D65" s="39">
        <v>80201</v>
      </c>
      <c r="E65" s="40">
        <f t="shared" si="13"/>
        <v>80301</v>
      </c>
      <c r="F65" s="88">
        <f>'Overall Tables'!C810</f>
        <v>2719.9280000000003</v>
      </c>
      <c r="G65" s="39">
        <v>86201</v>
      </c>
      <c r="H65" s="40">
        <v>86301</v>
      </c>
      <c r="I65" s="88">
        <f>'Overall Tables'!C870</f>
        <v>2953.9280000000003</v>
      </c>
    </row>
    <row r="66" spans="1:9" ht="9.75" customHeight="1" x14ac:dyDescent="0.2">
      <c r="A66" s="39">
        <v>74300</v>
      </c>
      <c r="B66" s="40">
        <v>74400</v>
      </c>
      <c r="C66" s="88">
        <f>'Overall Tables'!C751</f>
        <v>2489.7890000000002</v>
      </c>
      <c r="D66" s="39">
        <v>80301</v>
      </c>
      <c r="E66" s="40">
        <f t="shared" si="13"/>
        <v>80401</v>
      </c>
      <c r="F66" s="88">
        <f>'Overall Tables'!C811</f>
        <v>2723.828</v>
      </c>
      <c r="G66" s="39">
        <v>86301</v>
      </c>
      <c r="H66" s="40">
        <v>86401</v>
      </c>
      <c r="I66" s="88">
        <f>'Overall Tables'!C871</f>
        <v>2957.828</v>
      </c>
    </row>
    <row r="67" spans="1:9" ht="9.75" customHeight="1" x14ac:dyDescent="0.2">
      <c r="A67" s="39">
        <v>74400</v>
      </c>
      <c r="B67" s="40">
        <v>74500</v>
      </c>
      <c r="C67" s="88">
        <f>'Overall Tables'!C752</f>
        <v>2493.6890000000003</v>
      </c>
      <c r="D67" s="39">
        <v>80401</v>
      </c>
      <c r="E67" s="40">
        <f t="shared" si="13"/>
        <v>80501</v>
      </c>
      <c r="F67" s="88">
        <f>'Overall Tables'!C812</f>
        <v>2727.7280000000001</v>
      </c>
      <c r="G67" s="39">
        <v>86401</v>
      </c>
      <c r="H67" s="40">
        <v>86501</v>
      </c>
      <c r="I67" s="88">
        <f>'Overall Tables'!C872</f>
        <v>2961.7280000000001</v>
      </c>
    </row>
    <row r="68" spans="1:9" ht="9.75" customHeight="1" x14ac:dyDescent="0.2">
      <c r="A68" s="39">
        <v>74500</v>
      </c>
      <c r="B68" s="40">
        <v>74600</v>
      </c>
      <c r="C68" s="88">
        <f>'Overall Tables'!C753</f>
        <v>2497.5889999999999</v>
      </c>
      <c r="D68" s="39">
        <v>80501</v>
      </c>
      <c r="E68" s="40">
        <f t="shared" si="13"/>
        <v>80601</v>
      </c>
      <c r="F68" s="88">
        <f>'Overall Tables'!C813</f>
        <v>2731.6280000000002</v>
      </c>
      <c r="G68" s="39">
        <v>86501</v>
      </c>
      <c r="H68" s="40">
        <v>86601</v>
      </c>
      <c r="I68" s="88">
        <f>'Overall Tables'!C873</f>
        <v>2965.6280000000002</v>
      </c>
    </row>
    <row r="69" spans="1:9" ht="9.75" customHeight="1" x14ac:dyDescent="0.2">
      <c r="A69" s="39">
        <v>74600</v>
      </c>
      <c r="B69" s="40">
        <v>74700</v>
      </c>
      <c r="C69" s="88">
        <f>'Overall Tables'!C754</f>
        <v>2501.489</v>
      </c>
      <c r="D69" s="39">
        <v>80601</v>
      </c>
      <c r="E69" s="40">
        <f t="shared" si="13"/>
        <v>80701</v>
      </c>
      <c r="F69" s="88">
        <f>'Overall Tables'!C814</f>
        <v>2735.5280000000002</v>
      </c>
      <c r="G69" s="39">
        <v>86601</v>
      </c>
      <c r="H69" s="40">
        <v>86701</v>
      </c>
      <c r="I69" s="88">
        <f>'Overall Tables'!C874</f>
        <v>2969.5280000000002</v>
      </c>
    </row>
    <row r="70" spans="1:9" ht="9.75" customHeight="1" x14ac:dyDescent="0.2">
      <c r="A70" s="39">
        <v>74700</v>
      </c>
      <c r="B70" s="40">
        <v>74800</v>
      </c>
      <c r="C70" s="88">
        <f>'Overall Tables'!C755</f>
        <v>2505.3890000000001</v>
      </c>
      <c r="D70" s="39">
        <v>80701</v>
      </c>
      <c r="E70" s="40">
        <f t="shared" si="13"/>
        <v>80801</v>
      </c>
      <c r="F70" s="88">
        <f>'Overall Tables'!C815</f>
        <v>2739.4280000000003</v>
      </c>
      <c r="G70" s="39">
        <v>86701</v>
      </c>
      <c r="H70" s="40">
        <v>86801</v>
      </c>
      <c r="I70" s="88">
        <f>'Overall Tables'!C875</f>
        <v>2973.4280000000003</v>
      </c>
    </row>
    <row r="71" spans="1:9" ht="9.75" customHeight="1" x14ac:dyDescent="0.2">
      <c r="A71" s="39">
        <v>74800</v>
      </c>
      <c r="B71" s="40">
        <v>74900</v>
      </c>
      <c r="C71" s="88">
        <f>'Overall Tables'!C756</f>
        <v>2509.2890000000002</v>
      </c>
      <c r="D71" s="39">
        <v>80801</v>
      </c>
      <c r="E71" s="40">
        <f t="shared" si="13"/>
        <v>80901</v>
      </c>
      <c r="F71" s="88">
        <f>'Overall Tables'!C816</f>
        <v>2743.328</v>
      </c>
      <c r="G71" s="39">
        <v>86801</v>
      </c>
      <c r="H71" s="40">
        <v>86901</v>
      </c>
      <c r="I71" s="88">
        <f>'Overall Tables'!C876</f>
        <v>2977.328</v>
      </c>
    </row>
    <row r="72" spans="1:9" ht="9.75" customHeight="1" x14ac:dyDescent="0.2">
      <c r="A72" s="91">
        <v>74900</v>
      </c>
      <c r="B72" s="92">
        <f>75000+1</f>
        <v>75001</v>
      </c>
      <c r="C72" s="88">
        <f>'Overall Tables'!C757</f>
        <v>2513.2085000000002</v>
      </c>
      <c r="D72" s="91">
        <v>80901</v>
      </c>
      <c r="E72" s="92">
        <f t="shared" si="13"/>
        <v>81001</v>
      </c>
      <c r="F72" s="88">
        <f>'Overall Tables'!C817</f>
        <v>2747.2280000000001</v>
      </c>
      <c r="G72" s="91">
        <v>86901</v>
      </c>
      <c r="H72" s="92">
        <v>87001</v>
      </c>
      <c r="I72" s="88">
        <f>'Overall Tables'!C877</f>
        <v>2981.2280000000001</v>
      </c>
    </row>
    <row r="73" spans="1:9" ht="9.75" customHeight="1" x14ac:dyDescent="0.2">
      <c r="C73" s="40"/>
    </row>
    <row r="74" spans="1:9" ht="9.75" customHeight="1" x14ac:dyDescent="0.2">
      <c r="A74" s="40"/>
      <c r="B74" s="40"/>
    </row>
    <row r="75" spans="1:9" ht="9.75" customHeight="1" x14ac:dyDescent="0.2">
      <c r="A75" s="40"/>
      <c r="B75" s="40"/>
    </row>
    <row r="76" spans="1:9" ht="9.75" customHeight="1" x14ac:dyDescent="0.2"/>
    <row r="77" spans="1:9" ht="9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57"/>
  <sheetViews>
    <sheetView workbookViewId="0">
      <selection activeCell="C79" sqref="C79"/>
    </sheetView>
  </sheetViews>
  <sheetFormatPr defaultColWidth="12.5703125" defaultRowHeight="15" customHeight="1" x14ac:dyDescent="0.2"/>
  <cols>
    <col min="1" max="2" width="8.5703125" customWidth="1"/>
    <col min="3" max="3" width="9.7109375" customWidth="1"/>
    <col min="4" max="4" width="10.5703125" customWidth="1"/>
    <col min="5" max="16" width="8.5703125" customWidth="1"/>
    <col min="17" max="17" width="9.85546875" customWidth="1"/>
    <col min="18" max="26" width="8.5703125" customWidth="1"/>
  </cols>
  <sheetData>
    <row r="1" spans="1:19" ht="9.75" customHeight="1" x14ac:dyDescent="0.2">
      <c r="A1" s="1" t="s">
        <v>0</v>
      </c>
      <c r="B1" s="65"/>
      <c r="C1" s="66"/>
    </row>
    <row r="2" spans="1:19" ht="9.75" customHeight="1" x14ac:dyDescent="0.2">
      <c r="A2" s="7" t="s">
        <v>1</v>
      </c>
      <c r="B2" s="69"/>
      <c r="C2" s="70"/>
    </row>
    <row r="3" spans="1:19" ht="9.75" customHeight="1" x14ac:dyDescent="0.2">
      <c r="A3" s="72"/>
      <c r="B3" s="73"/>
      <c r="C3" s="71"/>
    </row>
    <row r="4" spans="1:19" ht="9.75" customHeight="1" x14ac:dyDescent="0.2">
      <c r="A4" s="21" t="s">
        <v>6</v>
      </c>
      <c r="B4" s="22" t="s">
        <v>7</v>
      </c>
      <c r="C4" s="49" t="s">
        <v>8</v>
      </c>
    </row>
    <row r="5" spans="1:19" ht="9.75" customHeight="1" x14ac:dyDescent="0.2">
      <c r="A5" s="21" t="s">
        <v>9</v>
      </c>
      <c r="B5" s="22" t="s">
        <v>10</v>
      </c>
      <c r="C5" s="49" t="s">
        <v>11</v>
      </c>
      <c r="K5" s="4"/>
      <c r="L5" s="5"/>
      <c r="M5" s="5"/>
      <c r="N5" s="5"/>
      <c r="O5" s="5"/>
      <c r="P5" s="5"/>
      <c r="Q5" s="5"/>
      <c r="R5" s="5"/>
      <c r="S5" s="6"/>
    </row>
    <row r="6" spans="1:19" ht="9.75" customHeight="1" x14ac:dyDescent="0.2">
      <c r="A6" s="74"/>
      <c r="B6" s="69"/>
      <c r="C6" s="71"/>
      <c r="K6" s="10" t="s">
        <v>39</v>
      </c>
      <c r="L6" s="11"/>
      <c r="M6" s="11"/>
      <c r="N6" s="11"/>
      <c r="O6" s="11"/>
      <c r="P6" s="11"/>
      <c r="Q6" s="11"/>
      <c r="R6" s="11"/>
      <c r="S6" s="12"/>
    </row>
    <row r="7" spans="1:19" ht="9.75" customHeight="1" x14ac:dyDescent="0.2">
      <c r="A7" s="53"/>
      <c r="B7" s="54"/>
      <c r="C7" s="55"/>
      <c r="D7" s="99"/>
      <c r="K7" s="16" t="s">
        <v>2</v>
      </c>
      <c r="L7" s="17" t="s">
        <v>3</v>
      </c>
      <c r="M7" s="17" t="s">
        <v>4</v>
      </c>
      <c r="N7" s="18" t="s">
        <v>5</v>
      </c>
      <c r="O7" s="19"/>
      <c r="P7" s="19"/>
      <c r="Q7" s="19"/>
      <c r="R7" s="19"/>
      <c r="S7" s="20"/>
    </row>
    <row r="8" spans="1:19" ht="9.75" customHeight="1" x14ac:dyDescent="0.2">
      <c r="A8" s="39">
        <v>87001</v>
      </c>
      <c r="B8" s="40">
        <f t="shared" ref="B8:B17" si="0">A8+100</f>
        <v>87101</v>
      </c>
      <c r="C8" s="88">
        <f>'Overall Tables'!C878</f>
        <v>2985.1280000000002</v>
      </c>
      <c r="D8" s="100"/>
      <c r="K8" s="132">
        <v>0</v>
      </c>
      <c r="L8" s="133">
        <v>5499</v>
      </c>
      <c r="M8" s="24">
        <v>0</v>
      </c>
      <c r="N8" s="25"/>
      <c r="O8" s="26"/>
      <c r="P8" s="26"/>
      <c r="Q8" s="26"/>
      <c r="R8" s="27"/>
      <c r="S8" s="28"/>
    </row>
    <row r="9" spans="1:19" ht="9.75" customHeight="1" x14ac:dyDescent="0.2">
      <c r="A9" s="39">
        <f t="shared" ref="A9:A17" si="1">A8+100</f>
        <v>87101</v>
      </c>
      <c r="B9" s="40">
        <f t="shared" si="0"/>
        <v>87201</v>
      </c>
      <c r="C9" s="88">
        <f>'Overall Tables'!C879</f>
        <v>2989.0280000000002</v>
      </c>
      <c r="D9" s="129"/>
      <c r="K9" s="132">
        <v>5500</v>
      </c>
      <c r="L9" s="133">
        <v>10899</v>
      </c>
      <c r="M9" s="29">
        <v>0.02</v>
      </c>
      <c r="N9" s="30">
        <f>-(L8*(M9-M8))</f>
        <v>-109.98</v>
      </c>
      <c r="O9" s="26"/>
      <c r="P9" s="26"/>
      <c r="Q9" s="26"/>
      <c r="R9" s="31"/>
      <c r="S9" s="32">
        <f t="shared" ref="S9:S12" si="2">SUM(N9:R9)</f>
        <v>-109.98</v>
      </c>
    </row>
    <row r="10" spans="1:19" ht="9.75" customHeight="1" x14ac:dyDescent="0.2">
      <c r="A10" s="39">
        <f t="shared" si="1"/>
        <v>87201</v>
      </c>
      <c r="B10" s="40">
        <f t="shared" si="0"/>
        <v>87301</v>
      </c>
      <c r="C10" s="88">
        <f>'Overall Tables'!C880</f>
        <v>2992.9280000000003</v>
      </c>
      <c r="D10" s="129"/>
      <c r="K10" s="132">
        <v>10900</v>
      </c>
      <c r="L10" s="133">
        <v>15599</v>
      </c>
      <c r="M10" s="29">
        <v>0.03</v>
      </c>
      <c r="N10" s="30">
        <f t="shared" ref="N10:O12" si="3">+N9</f>
        <v>-109.98</v>
      </c>
      <c r="O10" s="35">
        <f>-(L9*(M10-M9))</f>
        <v>-108.98999999999998</v>
      </c>
      <c r="P10" s="15"/>
      <c r="Q10" s="26"/>
      <c r="R10" s="31"/>
      <c r="S10" s="32">
        <f t="shared" si="2"/>
        <v>-218.96999999999997</v>
      </c>
    </row>
    <row r="11" spans="1:19" ht="9.75" customHeight="1" x14ac:dyDescent="0.2">
      <c r="A11" s="39">
        <f t="shared" si="1"/>
        <v>87301</v>
      </c>
      <c r="B11" s="40">
        <f t="shared" si="0"/>
        <v>87401</v>
      </c>
      <c r="C11" s="88">
        <f>'Overall Tables'!C881</f>
        <v>2996.828</v>
      </c>
      <c r="D11" s="129"/>
      <c r="K11" s="132">
        <v>15600</v>
      </c>
      <c r="L11" s="133">
        <v>25699</v>
      </c>
      <c r="M11" s="29">
        <v>3.4000000000000002E-2</v>
      </c>
      <c r="N11" s="30">
        <f t="shared" si="3"/>
        <v>-109.98</v>
      </c>
      <c r="O11" s="35">
        <f t="shared" si="3"/>
        <v>-108.98999999999998</v>
      </c>
      <c r="P11" s="35">
        <f>-(L10*(M11-M10))</f>
        <v>-62.396000000000058</v>
      </c>
      <c r="Q11" s="26"/>
      <c r="R11" s="31"/>
      <c r="S11" s="32">
        <f t="shared" si="2"/>
        <v>-281.36600000000004</v>
      </c>
    </row>
    <row r="12" spans="1:19" ht="9.75" customHeight="1" x14ac:dyDescent="0.2">
      <c r="A12" s="39">
        <f t="shared" si="1"/>
        <v>87401</v>
      </c>
      <c r="B12" s="40">
        <f t="shared" si="0"/>
        <v>87501</v>
      </c>
      <c r="C12" s="88">
        <f>'Overall Tables'!C882</f>
        <v>3000.7280000000001</v>
      </c>
      <c r="D12" s="129"/>
      <c r="K12" s="132">
        <v>25700</v>
      </c>
      <c r="L12" s="133">
        <v>92300</v>
      </c>
      <c r="M12" s="29">
        <v>3.9E-2</v>
      </c>
      <c r="N12" s="30">
        <f t="shared" si="3"/>
        <v>-109.98</v>
      </c>
      <c r="O12" s="35">
        <f t="shared" si="3"/>
        <v>-108.98999999999998</v>
      </c>
      <c r="P12" s="35">
        <f>+P11</f>
        <v>-62.396000000000058</v>
      </c>
      <c r="Q12" s="35">
        <f>-(L11*(M12-M11))</f>
        <v>-128.49499999999995</v>
      </c>
      <c r="R12" s="31"/>
      <c r="S12" s="32">
        <f t="shared" si="2"/>
        <v>-409.86099999999999</v>
      </c>
    </row>
    <row r="13" spans="1:19" ht="9.75" customHeight="1" x14ac:dyDescent="0.2">
      <c r="A13" s="39">
        <f t="shared" si="1"/>
        <v>87501</v>
      </c>
      <c r="B13" s="40">
        <f t="shared" si="0"/>
        <v>87601</v>
      </c>
      <c r="C13" s="88">
        <f>'Overall Tables'!C883</f>
        <v>3004.6280000000002</v>
      </c>
      <c r="D13" s="129"/>
      <c r="K13" s="42" t="s">
        <v>46</v>
      </c>
      <c r="L13" s="43"/>
      <c r="M13" s="43"/>
      <c r="N13" s="43"/>
      <c r="O13" s="43"/>
      <c r="P13" s="43"/>
      <c r="Q13" s="43"/>
      <c r="R13" s="43"/>
      <c r="S13" s="44"/>
    </row>
    <row r="14" spans="1:19" ht="9.75" customHeight="1" x14ac:dyDescent="0.2">
      <c r="A14" s="39">
        <f t="shared" si="1"/>
        <v>87601</v>
      </c>
      <c r="B14" s="40">
        <f t="shared" si="0"/>
        <v>87701</v>
      </c>
      <c r="C14" s="88">
        <f>'Overall Tables'!C884</f>
        <v>3008.5280000000002</v>
      </c>
      <c r="D14" s="129"/>
      <c r="K14" s="144"/>
      <c r="L14" s="144"/>
      <c r="M14" s="144"/>
      <c r="N14" s="144"/>
      <c r="O14" s="144"/>
      <c r="P14" s="144"/>
      <c r="Q14" s="144"/>
      <c r="R14" s="144"/>
      <c r="S14" s="144"/>
    </row>
    <row r="15" spans="1:19" ht="9.75" customHeight="1" x14ac:dyDescent="0.2">
      <c r="A15" s="39">
        <f t="shared" si="1"/>
        <v>87701</v>
      </c>
      <c r="B15" s="40">
        <f t="shared" si="0"/>
        <v>87801</v>
      </c>
      <c r="C15" s="88">
        <f>'Overall Tables'!C885</f>
        <v>3012.4280000000003</v>
      </c>
      <c r="D15" s="129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19" ht="9.75" customHeight="1" x14ac:dyDescent="0.2">
      <c r="A16" s="39">
        <f t="shared" si="1"/>
        <v>87801</v>
      </c>
      <c r="B16" s="40">
        <f t="shared" si="0"/>
        <v>87901</v>
      </c>
      <c r="C16" s="88">
        <f>'Overall Tables'!C886</f>
        <v>3016.328</v>
      </c>
      <c r="D16" s="129"/>
      <c r="K16" s="4"/>
      <c r="L16" s="5"/>
      <c r="M16" s="5"/>
      <c r="N16" s="5"/>
      <c r="O16" s="5"/>
      <c r="P16" s="5"/>
      <c r="Q16" s="5"/>
      <c r="R16" s="5"/>
      <c r="S16" s="6"/>
    </row>
    <row r="17" spans="1:19" ht="9.75" customHeight="1" x14ac:dyDescent="0.2">
      <c r="A17" s="59">
        <f t="shared" si="1"/>
        <v>87901</v>
      </c>
      <c r="B17" s="84">
        <f t="shared" si="0"/>
        <v>88001</v>
      </c>
      <c r="C17" s="88">
        <f>'Overall Tables'!C887</f>
        <v>3020.2280000000001</v>
      </c>
      <c r="D17" s="129"/>
      <c r="K17" s="10" t="s">
        <v>40</v>
      </c>
      <c r="L17" s="11"/>
      <c r="M17" s="11"/>
      <c r="N17" s="11"/>
      <c r="O17" s="11"/>
      <c r="P17" s="11"/>
      <c r="Q17" s="11"/>
      <c r="R17" s="11"/>
      <c r="S17" s="12"/>
    </row>
    <row r="18" spans="1:19" ht="9.75" customHeight="1" x14ac:dyDescent="0.2">
      <c r="A18" s="59"/>
      <c r="B18" s="84"/>
      <c r="C18" s="55"/>
      <c r="D18" s="129"/>
      <c r="K18" s="16" t="s">
        <v>2</v>
      </c>
      <c r="L18" s="17" t="s">
        <v>3</v>
      </c>
      <c r="M18" s="17" t="s">
        <v>4</v>
      </c>
      <c r="N18" s="18" t="s">
        <v>5</v>
      </c>
      <c r="O18" s="19"/>
      <c r="P18" s="19"/>
      <c r="Q18" s="19"/>
      <c r="R18" s="19"/>
      <c r="S18" s="20"/>
    </row>
    <row r="19" spans="1:19" ht="9.75" customHeight="1" x14ac:dyDescent="0.2">
      <c r="A19" s="39">
        <f>A17+100</f>
        <v>88001</v>
      </c>
      <c r="B19" s="40">
        <f t="shared" ref="B19:B28" si="4">A19+100</f>
        <v>88101</v>
      </c>
      <c r="C19" s="88">
        <f>'Overall Tables'!C888</f>
        <v>3024.1280000000002</v>
      </c>
      <c r="D19" s="129"/>
      <c r="K19" s="132">
        <v>0</v>
      </c>
      <c r="L19" s="133">
        <v>4600</v>
      </c>
      <c r="M19" s="29">
        <v>0.02</v>
      </c>
      <c r="N19" s="25"/>
      <c r="O19" s="26"/>
      <c r="P19" s="26"/>
      <c r="Q19" s="26"/>
      <c r="R19" s="27"/>
      <c r="S19" s="28"/>
    </row>
    <row r="20" spans="1:19" ht="9.75" customHeight="1" x14ac:dyDescent="0.2">
      <c r="A20" s="39">
        <f t="shared" ref="A20:A28" si="5">A19+100</f>
        <v>88101</v>
      </c>
      <c r="B20" s="40">
        <f t="shared" si="4"/>
        <v>88201</v>
      </c>
      <c r="C20" s="88">
        <f>'Overall Tables'!C889</f>
        <v>3028.0280000000002</v>
      </c>
      <c r="D20" s="129"/>
      <c r="K20" s="132">
        <v>4601</v>
      </c>
      <c r="L20" s="133" t="s">
        <v>17</v>
      </c>
      <c r="M20" s="29">
        <v>3.9E-2</v>
      </c>
      <c r="N20" s="30">
        <f>-(L19*(M20-M19))</f>
        <v>-87.399999999999991</v>
      </c>
      <c r="O20" s="26"/>
      <c r="P20" s="26"/>
      <c r="Q20" s="26"/>
      <c r="R20" s="31"/>
      <c r="S20" s="32">
        <f t="shared" ref="S20" si="6">SUM(N20:R20)</f>
        <v>-87.399999999999991</v>
      </c>
    </row>
    <row r="21" spans="1:19" ht="9.75" customHeight="1" x14ac:dyDescent="0.2">
      <c r="A21" s="39">
        <f t="shared" si="5"/>
        <v>88201</v>
      </c>
      <c r="B21" s="40">
        <f t="shared" si="4"/>
        <v>88301</v>
      </c>
      <c r="C21" s="88">
        <f>'Overall Tables'!C890</f>
        <v>3031.9280000000003</v>
      </c>
      <c r="D21" s="129"/>
      <c r="K21" s="132"/>
      <c r="L21" s="133"/>
      <c r="M21" s="29"/>
      <c r="N21" s="30"/>
      <c r="O21" s="35"/>
      <c r="P21" s="15"/>
      <c r="Q21" s="26"/>
      <c r="R21" s="31"/>
      <c r="S21" s="32"/>
    </row>
    <row r="22" spans="1:19" ht="9.75" customHeight="1" x14ac:dyDescent="0.2">
      <c r="A22" s="39">
        <f t="shared" si="5"/>
        <v>88301</v>
      </c>
      <c r="B22" s="40">
        <f t="shared" si="4"/>
        <v>88401</v>
      </c>
      <c r="C22" s="88">
        <f>'Overall Tables'!C891</f>
        <v>3035.828</v>
      </c>
      <c r="D22" s="129"/>
      <c r="K22" s="42" t="s">
        <v>46</v>
      </c>
      <c r="L22" s="43"/>
      <c r="M22" s="43"/>
      <c r="N22" s="43"/>
      <c r="O22" s="43"/>
      <c r="P22" s="43"/>
      <c r="Q22" s="43"/>
      <c r="R22" s="43"/>
      <c r="S22" s="44"/>
    </row>
    <row r="23" spans="1:19" ht="9.75" customHeight="1" x14ac:dyDescent="0.2">
      <c r="A23" s="39">
        <f t="shared" si="5"/>
        <v>88401</v>
      </c>
      <c r="B23" s="40">
        <f t="shared" si="4"/>
        <v>88501</v>
      </c>
      <c r="C23" s="88">
        <f>'Overall Tables'!C892</f>
        <v>3039.7280000000001</v>
      </c>
      <c r="D23" s="129"/>
    </row>
    <row r="24" spans="1:19" ht="9.75" customHeight="1" x14ac:dyDescent="0.2">
      <c r="A24" s="39">
        <f t="shared" si="5"/>
        <v>88501</v>
      </c>
      <c r="B24" s="40">
        <f t="shared" si="4"/>
        <v>88601</v>
      </c>
      <c r="C24" s="88">
        <f>'Overall Tables'!C893</f>
        <v>3043.6280000000002</v>
      </c>
      <c r="D24" s="129"/>
    </row>
    <row r="25" spans="1:19" ht="9.75" customHeight="1" x14ac:dyDescent="0.2">
      <c r="A25" s="39">
        <f t="shared" si="5"/>
        <v>88601</v>
      </c>
      <c r="B25" s="40">
        <f t="shared" si="4"/>
        <v>88701</v>
      </c>
      <c r="C25" s="88">
        <f>'Overall Tables'!C894</f>
        <v>3047.5280000000002</v>
      </c>
      <c r="D25" s="129"/>
    </row>
    <row r="26" spans="1:19" ht="9.75" customHeight="1" x14ac:dyDescent="0.2">
      <c r="A26" s="39">
        <f t="shared" si="5"/>
        <v>88701</v>
      </c>
      <c r="B26" s="40">
        <f t="shared" si="4"/>
        <v>88801</v>
      </c>
      <c r="C26" s="88">
        <f>'Overall Tables'!C895</f>
        <v>3051.4280000000003</v>
      </c>
      <c r="D26" s="129"/>
    </row>
    <row r="27" spans="1:19" ht="9.75" customHeight="1" x14ac:dyDescent="0.2">
      <c r="A27" s="39">
        <f t="shared" si="5"/>
        <v>88801</v>
      </c>
      <c r="B27" s="40">
        <f t="shared" si="4"/>
        <v>88901</v>
      </c>
      <c r="C27" s="88">
        <f>'Overall Tables'!C896</f>
        <v>3055.328</v>
      </c>
      <c r="D27" s="129"/>
    </row>
    <row r="28" spans="1:19" ht="9.75" customHeight="1" x14ac:dyDescent="0.2">
      <c r="A28" s="59">
        <f t="shared" si="5"/>
        <v>88901</v>
      </c>
      <c r="B28" s="84">
        <f t="shared" si="4"/>
        <v>89001</v>
      </c>
      <c r="C28" s="88">
        <f>'Overall Tables'!C897</f>
        <v>3059.2280000000001</v>
      </c>
      <c r="D28" s="129"/>
    </row>
    <row r="29" spans="1:19" ht="9.75" customHeight="1" x14ac:dyDescent="0.2">
      <c r="A29" s="59"/>
      <c r="B29" s="84"/>
      <c r="C29" s="55"/>
      <c r="D29" s="129"/>
    </row>
    <row r="30" spans="1:19" ht="9.75" customHeight="1" x14ac:dyDescent="0.2">
      <c r="A30" s="39">
        <f>A28+100</f>
        <v>89001</v>
      </c>
      <c r="B30" s="40">
        <f t="shared" ref="B30:B39" si="7">A30+100</f>
        <v>89101</v>
      </c>
      <c r="C30" s="88">
        <f>'Overall Tables'!C898</f>
        <v>3063.1280000000002</v>
      </c>
      <c r="D30" s="129"/>
    </row>
    <row r="31" spans="1:19" ht="9.75" customHeight="1" x14ac:dyDescent="0.2">
      <c r="A31" s="39">
        <f t="shared" ref="A31:A39" si="8">A30+100</f>
        <v>89101</v>
      </c>
      <c r="B31" s="40">
        <f t="shared" si="7"/>
        <v>89201</v>
      </c>
      <c r="C31" s="88">
        <f>'Overall Tables'!C899</f>
        <v>3067.0280000000002</v>
      </c>
      <c r="D31" s="129"/>
      <c r="E31" s="130"/>
    </row>
    <row r="32" spans="1:19" ht="9.75" customHeight="1" x14ac:dyDescent="0.2">
      <c r="A32" s="39">
        <f t="shared" si="8"/>
        <v>89201</v>
      </c>
      <c r="B32" s="40">
        <f t="shared" si="7"/>
        <v>89301</v>
      </c>
      <c r="C32" s="88">
        <f>'Overall Tables'!C900</f>
        <v>3070.9280000000003</v>
      </c>
      <c r="D32" s="129"/>
    </row>
    <row r="33" spans="1:4" ht="9.75" customHeight="1" x14ac:dyDescent="0.2">
      <c r="A33" s="39">
        <f t="shared" si="8"/>
        <v>89301</v>
      </c>
      <c r="B33" s="40">
        <f t="shared" si="7"/>
        <v>89401</v>
      </c>
      <c r="C33" s="88">
        <f>'Overall Tables'!C901</f>
        <v>3074.828</v>
      </c>
      <c r="D33" s="129"/>
    </row>
    <row r="34" spans="1:4" ht="9.75" customHeight="1" x14ac:dyDescent="0.2">
      <c r="A34" s="39">
        <f t="shared" si="8"/>
        <v>89401</v>
      </c>
      <c r="B34" s="40">
        <f t="shared" si="7"/>
        <v>89501</v>
      </c>
      <c r="C34" s="88">
        <f>'Overall Tables'!C902</f>
        <v>3078.7280000000001</v>
      </c>
      <c r="D34" s="129"/>
    </row>
    <row r="35" spans="1:4" ht="9.75" customHeight="1" x14ac:dyDescent="0.2">
      <c r="A35" s="39">
        <f t="shared" si="8"/>
        <v>89501</v>
      </c>
      <c r="B35" s="40">
        <f t="shared" si="7"/>
        <v>89601</v>
      </c>
      <c r="C35" s="88">
        <f>'Overall Tables'!C903</f>
        <v>3082.6280000000002</v>
      </c>
      <c r="D35" s="129"/>
    </row>
    <row r="36" spans="1:4" ht="9.75" customHeight="1" x14ac:dyDescent="0.2">
      <c r="A36" s="151">
        <f t="shared" si="8"/>
        <v>89601</v>
      </c>
      <c r="B36" s="152">
        <f t="shared" si="7"/>
        <v>89701</v>
      </c>
      <c r="C36" s="153">
        <f>'Overall Tables'!C904</f>
        <v>3086.5280000000002</v>
      </c>
      <c r="D36" s="129"/>
    </row>
    <row r="37" spans="1:4" ht="9.75" customHeight="1" x14ac:dyDescent="0.2">
      <c r="A37" s="39">
        <f t="shared" si="8"/>
        <v>89701</v>
      </c>
      <c r="B37" s="40">
        <f t="shared" si="7"/>
        <v>89801</v>
      </c>
      <c r="C37" s="88">
        <f>'Overall Tables'!C905</f>
        <v>3090.4280000000003</v>
      </c>
      <c r="D37" s="129"/>
    </row>
    <row r="38" spans="1:4" ht="9.75" customHeight="1" x14ac:dyDescent="0.2">
      <c r="A38" s="39">
        <f t="shared" si="8"/>
        <v>89801</v>
      </c>
      <c r="B38" s="40">
        <f t="shared" si="7"/>
        <v>89901</v>
      </c>
      <c r="C38" s="88">
        <f>'Overall Tables'!C906</f>
        <v>3094.328</v>
      </c>
      <c r="D38" s="129"/>
    </row>
    <row r="39" spans="1:4" ht="9.75" customHeight="1" x14ac:dyDescent="0.2">
      <c r="A39" s="59">
        <f t="shared" si="8"/>
        <v>89901</v>
      </c>
      <c r="B39" s="84">
        <f t="shared" si="7"/>
        <v>90001</v>
      </c>
      <c r="C39" s="88">
        <f>'Overall Tables'!C907</f>
        <v>3098.2280000000001</v>
      </c>
      <c r="D39" s="129"/>
    </row>
    <row r="40" spans="1:4" ht="9.75" customHeight="1" x14ac:dyDescent="0.2">
      <c r="A40" s="59"/>
      <c r="B40" s="84"/>
      <c r="C40" s="55"/>
      <c r="D40" s="129"/>
    </row>
    <row r="41" spans="1:4" ht="9.75" customHeight="1" x14ac:dyDescent="0.2">
      <c r="A41" s="39">
        <f>A39+100</f>
        <v>90001</v>
      </c>
      <c r="B41" s="40">
        <f t="shared" ref="B41:B50" si="9">A41+100</f>
        <v>90101</v>
      </c>
      <c r="C41" s="88">
        <f>'Overall Tables'!C908</f>
        <v>3102.1280000000002</v>
      </c>
      <c r="D41" s="129"/>
    </row>
    <row r="42" spans="1:4" ht="9.75" customHeight="1" x14ac:dyDescent="0.2">
      <c r="A42" s="39">
        <f t="shared" ref="A42:A50" si="10">A41+100</f>
        <v>90101</v>
      </c>
      <c r="B42" s="40">
        <f t="shared" si="9"/>
        <v>90201</v>
      </c>
      <c r="C42" s="88">
        <f>'Overall Tables'!C909</f>
        <v>3106.0280000000002</v>
      </c>
      <c r="D42" s="129"/>
    </row>
    <row r="43" spans="1:4" ht="9.75" customHeight="1" x14ac:dyDescent="0.2">
      <c r="A43" s="39">
        <f t="shared" si="10"/>
        <v>90201</v>
      </c>
      <c r="B43" s="40">
        <f t="shared" si="9"/>
        <v>90301</v>
      </c>
      <c r="C43" s="88">
        <f>'Overall Tables'!C910</f>
        <v>3109.9280000000003</v>
      </c>
      <c r="D43" s="129"/>
    </row>
    <row r="44" spans="1:4" ht="9.75" customHeight="1" x14ac:dyDescent="0.2">
      <c r="A44" s="39">
        <f t="shared" si="10"/>
        <v>90301</v>
      </c>
      <c r="B44" s="40">
        <f t="shared" si="9"/>
        <v>90401</v>
      </c>
      <c r="C44" s="88">
        <f>'Overall Tables'!C911</f>
        <v>3113.828</v>
      </c>
      <c r="D44" s="129"/>
    </row>
    <row r="45" spans="1:4" ht="9.75" customHeight="1" x14ac:dyDescent="0.2">
      <c r="A45" s="39">
        <f t="shared" si="10"/>
        <v>90401</v>
      </c>
      <c r="B45" s="40">
        <f t="shared" si="9"/>
        <v>90501</v>
      </c>
      <c r="C45" s="88">
        <f>'Overall Tables'!C912</f>
        <v>3117.7280000000001</v>
      </c>
      <c r="D45" s="129"/>
    </row>
    <row r="46" spans="1:4" ht="9.75" customHeight="1" x14ac:dyDescent="0.2">
      <c r="A46" s="39">
        <f t="shared" si="10"/>
        <v>90501</v>
      </c>
      <c r="B46" s="40">
        <f t="shared" si="9"/>
        <v>90601</v>
      </c>
      <c r="C46" s="88">
        <f>'Overall Tables'!C913</f>
        <v>3121.6280000000002</v>
      </c>
      <c r="D46" s="129"/>
    </row>
    <row r="47" spans="1:4" ht="9.75" customHeight="1" x14ac:dyDescent="0.2">
      <c r="A47" s="39">
        <f t="shared" si="10"/>
        <v>90601</v>
      </c>
      <c r="B47" s="40">
        <f t="shared" si="9"/>
        <v>90701</v>
      </c>
      <c r="C47" s="88">
        <f>'Overall Tables'!C914</f>
        <v>3125.5280000000002</v>
      </c>
      <c r="D47" s="129"/>
    </row>
    <row r="48" spans="1:4" ht="9.75" customHeight="1" x14ac:dyDescent="0.2">
      <c r="A48" s="39">
        <f t="shared" si="10"/>
        <v>90701</v>
      </c>
      <c r="B48" s="40">
        <f t="shared" si="9"/>
        <v>90801</v>
      </c>
      <c r="C48" s="88">
        <f>'Overall Tables'!C915</f>
        <v>3129.4280000000003</v>
      </c>
      <c r="D48" s="129"/>
    </row>
    <row r="49" spans="1:4" ht="9.75" customHeight="1" x14ac:dyDescent="0.2">
      <c r="A49" s="39">
        <f t="shared" si="10"/>
        <v>90801</v>
      </c>
      <c r="B49" s="40">
        <f t="shared" si="9"/>
        <v>90901</v>
      </c>
      <c r="C49" s="88">
        <f>'Overall Tables'!C916</f>
        <v>3133.328</v>
      </c>
      <c r="D49" s="129"/>
    </row>
    <row r="50" spans="1:4" ht="9.75" customHeight="1" x14ac:dyDescent="0.2">
      <c r="A50" s="59">
        <f t="shared" si="10"/>
        <v>90901</v>
      </c>
      <c r="B50" s="84">
        <f t="shared" si="9"/>
        <v>91001</v>
      </c>
      <c r="C50" s="88">
        <f>'Overall Tables'!C917</f>
        <v>3137.2280000000001</v>
      </c>
      <c r="D50" s="129"/>
    </row>
    <row r="51" spans="1:4" ht="9.75" customHeight="1" x14ac:dyDescent="0.2">
      <c r="A51" s="59"/>
      <c r="B51" s="84"/>
      <c r="C51" s="55"/>
      <c r="D51" s="129"/>
    </row>
    <row r="52" spans="1:4" ht="9.75" customHeight="1" x14ac:dyDescent="0.2">
      <c r="A52" s="39">
        <f>A50+100</f>
        <v>91001</v>
      </c>
      <c r="B52" s="40">
        <f t="shared" ref="B52:B61" si="11">A52+100</f>
        <v>91101</v>
      </c>
      <c r="C52" s="141">
        <f>'Overall Tables'!C918</f>
        <v>3141.1280000000002</v>
      </c>
      <c r="D52" s="129"/>
    </row>
    <row r="53" spans="1:4" ht="9.75" customHeight="1" x14ac:dyDescent="0.2">
      <c r="A53" s="39">
        <f t="shared" ref="A53:A61" si="12">A52+100</f>
        <v>91101</v>
      </c>
      <c r="B53" s="40">
        <f t="shared" si="11"/>
        <v>91201</v>
      </c>
      <c r="C53" s="88">
        <f>'Overall Tables'!C919</f>
        <v>3145.0280000000002</v>
      </c>
      <c r="D53" s="129"/>
    </row>
    <row r="54" spans="1:4" ht="9.75" customHeight="1" x14ac:dyDescent="0.2">
      <c r="A54" s="39">
        <f t="shared" si="12"/>
        <v>91201</v>
      </c>
      <c r="B54" s="40">
        <f t="shared" si="11"/>
        <v>91301</v>
      </c>
      <c r="C54" s="88">
        <f>'Overall Tables'!C920</f>
        <v>3148.9280000000003</v>
      </c>
      <c r="D54" s="129"/>
    </row>
    <row r="55" spans="1:4" ht="9.75" customHeight="1" x14ac:dyDescent="0.2">
      <c r="A55" s="39">
        <f t="shared" si="12"/>
        <v>91301</v>
      </c>
      <c r="B55" s="40">
        <f t="shared" si="11"/>
        <v>91401</v>
      </c>
      <c r="C55" s="88">
        <f>'Overall Tables'!C921</f>
        <v>3152.828</v>
      </c>
      <c r="D55" s="129"/>
    </row>
    <row r="56" spans="1:4" ht="9.75" customHeight="1" x14ac:dyDescent="0.2">
      <c r="A56" s="39">
        <f t="shared" si="12"/>
        <v>91401</v>
      </c>
      <c r="B56" s="40">
        <f t="shared" si="11"/>
        <v>91501</v>
      </c>
      <c r="C56" s="88">
        <f>'Overall Tables'!C922</f>
        <v>3156.7280000000001</v>
      </c>
      <c r="D56" s="129"/>
    </row>
    <row r="57" spans="1:4" ht="9.75" customHeight="1" x14ac:dyDescent="0.2">
      <c r="A57" s="39">
        <f t="shared" si="12"/>
        <v>91501</v>
      </c>
      <c r="B57" s="40">
        <f t="shared" si="11"/>
        <v>91601</v>
      </c>
      <c r="C57" s="88">
        <f>'Overall Tables'!C923</f>
        <v>3160.6280000000002</v>
      </c>
      <c r="D57" s="129"/>
    </row>
    <row r="58" spans="1:4" ht="9.75" customHeight="1" x14ac:dyDescent="0.2">
      <c r="A58" s="39">
        <f t="shared" si="12"/>
        <v>91601</v>
      </c>
      <c r="B58" s="40">
        <f t="shared" si="11"/>
        <v>91701</v>
      </c>
      <c r="C58" s="88">
        <f>'Overall Tables'!C924</f>
        <v>3164.5280000000002</v>
      </c>
      <c r="D58" s="129"/>
    </row>
    <row r="59" spans="1:4" ht="9.75" customHeight="1" x14ac:dyDescent="0.2">
      <c r="A59" s="39">
        <f t="shared" si="12"/>
        <v>91701</v>
      </c>
      <c r="B59" s="40">
        <f t="shared" si="11"/>
        <v>91801</v>
      </c>
      <c r="C59" s="88">
        <f>'Overall Tables'!C925</f>
        <v>3168.4280000000003</v>
      </c>
      <c r="D59" s="129"/>
    </row>
    <row r="60" spans="1:4" ht="9.75" customHeight="1" x14ac:dyDescent="0.2">
      <c r="A60" s="39">
        <f t="shared" si="12"/>
        <v>91801</v>
      </c>
      <c r="B60" s="40">
        <f t="shared" si="11"/>
        <v>91901</v>
      </c>
      <c r="C60" s="88">
        <f>'Overall Tables'!C926</f>
        <v>3172.328</v>
      </c>
      <c r="D60" s="129"/>
    </row>
    <row r="61" spans="1:4" ht="9.75" customHeight="1" x14ac:dyDescent="0.2">
      <c r="A61" s="59">
        <f t="shared" si="12"/>
        <v>91901</v>
      </c>
      <c r="B61" s="84">
        <f t="shared" si="11"/>
        <v>92001</v>
      </c>
      <c r="C61" s="88">
        <f>'Overall Tables'!C927</f>
        <v>3176.2280000000001</v>
      </c>
      <c r="D61" s="129"/>
    </row>
    <row r="62" spans="1:4" ht="9.75" customHeight="1" x14ac:dyDescent="0.2">
      <c r="A62" s="59"/>
      <c r="B62" s="84"/>
      <c r="C62" s="55"/>
      <c r="D62" s="129"/>
    </row>
    <row r="63" spans="1:4" ht="9.75" customHeight="1" x14ac:dyDescent="0.2">
      <c r="A63" s="39">
        <f>A61+100</f>
        <v>92001</v>
      </c>
      <c r="B63" s="40">
        <f t="shared" ref="B63:B72" si="13">A63+100</f>
        <v>92101</v>
      </c>
      <c r="C63" s="88">
        <f>'Overall Tables'!C928</f>
        <v>3180.1280000000002</v>
      </c>
      <c r="D63" s="129"/>
    </row>
    <row r="64" spans="1:4" ht="9.75" customHeight="1" x14ac:dyDescent="0.2">
      <c r="A64" s="39">
        <f t="shared" ref="A64:A72" si="14">A63+100</f>
        <v>92101</v>
      </c>
      <c r="B64" s="40">
        <f t="shared" si="13"/>
        <v>92201</v>
      </c>
      <c r="C64" s="88">
        <f>'Overall Tables'!C929</f>
        <v>3184.0280000000002</v>
      </c>
      <c r="D64" s="129"/>
    </row>
    <row r="65" spans="1:4" ht="9.75" customHeight="1" x14ac:dyDescent="0.2">
      <c r="A65" s="39">
        <f t="shared" si="14"/>
        <v>92201</v>
      </c>
      <c r="B65" s="40">
        <f t="shared" si="13"/>
        <v>92301</v>
      </c>
      <c r="C65" s="88">
        <f>'Overall Tables'!C930</f>
        <v>3187.9280000000003</v>
      </c>
      <c r="D65" s="129"/>
    </row>
    <row r="66" spans="1:4" ht="9.75" customHeight="1" x14ac:dyDescent="0.2">
      <c r="A66" s="147">
        <f t="shared" si="14"/>
        <v>92301</v>
      </c>
      <c r="B66" s="148">
        <f t="shared" si="13"/>
        <v>92401</v>
      </c>
      <c r="C66" s="154">
        <f>'Overall Tables'!C931</f>
        <v>3204.2889999999998</v>
      </c>
      <c r="D66" s="129"/>
    </row>
    <row r="67" spans="1:4" ht="9.75" customHeight="1" x14ac:dyDescent="0.2">
      <c r="A67" s="39">
        <f t="shared" si="14"/>
        <v>92401</v>
      </c>
      <c r="B67" s="40">
        <f t="shared" si="13"/>
        <v>92501</v>
      </c>
      <c r="C67" s="88">
        <f>'Overall Tables'!C932</f>
        <v>3218.1889999999999</v>
      </c>
      <c r="D67" s="129"/>
    </row>
    <row r="68" spans="1:4" ht="9.75" customHeight="1" x14ac:dyDescent="0.2">
      <c r="A68" s="39">
        <f t="shared" si="14"/>
        <v>92501</v>
      </c>
      <c r="B68" s="40">
        <f t="shared" si="13"/>
        <v>92601</v>
      </c>
      <c r="C68" s="88">
        <f>'Overall Tables'!C933</f>
        <v>3232.0889999999999</v>
      </c>
      <c r="D68" s="129"/>
    </row>
    <row r="69" spans="1:4" ht="9.75" customHeight="1" x14ac:dyDescent="0.2">
      <c r="A69" s="39">
        <f t="shared" si="14"/>
        <v>92601</v>
      </c>
      <c r="B69" s="40">
        <f t="shared" si="13"/>
        <v>92701</v>
      </c>
      <c r="C69" s="88">
        <f>'Overall Tables'!C934</f>
        <v>3245.989</v>
      </c>
      <c r="D69" s="129"/>
    </row>
    <row r="70" spans="1:4" ht="9.75" customHeight="1" x14ac:dyDescent="0.2">
      <c r="A70" s="39">
        <f t="shared" si="14"/>
        <v>92701</v>
      </c>
      <c r="B70" s="40">
        <f t="shared" si="13"/>
        <v>92801</v>
      </c>
      <c r="C70" s="88">
        <f>'Overall Tables'!C935</f>
        <v>3259.8890000000001</v>
      </c>
      <c r="D70" s="129"/>
    </row>
    <row r="71" spans="1:4" ht="9.75" customHeight="1" x14ac:dyDescent="0.2">
      <c r="A71" s="39">
        <f t="shared" si="14"/>
        <v>92801</v>
      </c>
      <c r="B71" s="40">
        <f t="shared" si="13"/>
        <v>92901</v>
      </c>
      <c r="C71" s="88">
        <f>'Overall Tables'!C936</f>
        <v>3273.7889999999998</v>
      </c>
      <c r="D71" s="129"/>
    </row>
    <row r="72" spans="1:4" ht="9.75" customHeight="1" x14ac:dyDescent="0.2">
      <c r="A72" s="59">
        <f t="shared" si="14"/>
        <v>92901</v>
      </c>
      <c r="B72" s="84">
        <f t="shared" si="13"/>
        <v>93001</v>
      </c>
      <c r="C72" s="88">
        <f>'Overall Tables'!C937</f>
        <v>3287.6889999999999</v>
      </c>
      <c r="D72" s="129"/>
    </row>
    <row r="73" spans="1:4" ht="9.75" customHeight="1" x14ac:dyDescent="0.2">
      <c r="A73" s="59"/>
      <c r="B73" s="84"/>
      <c r="C73" s="55"/>
      <c r="D73" s="129"/>
    </row>
    <row r="74" spans="1:4" ht="9.75" customHeight="1" x14ac:dyDescent="0.2">
      <c r="A74" s="39">
        <f>A72+100</f>
        <v>93001</v>
      </c>
      <c r="B74" s="40">
        <f t="shared" ref="B74:B83" si="15">A74+100</f>
        <v>93101</v>
      </c>
      <c r="C74" s="88">
        <f>'Overall Tables'!C938</f>
        <v>3301.5889999999999</v>
      </c>
      <c r="D74" s="129"/>
    </row>
    <row r="75" spans="1:4" ht="9.75" customHeight="1" x14ac:dyDescent="0.2">
      <c r="A75" s="39">
        <f t="shared" ref="A75:A83" si="16">A74+100</f>
        <v>93101</v>
      </c>
      <c r="B75" s="40">
        <f t="shared" si="15"/>
        <v>93201</v>
      </c>
      <c r="C75" s="88">
        <f>'Overall Tables'!C939</f>
        <v>3315.489</v>
      </c>
      <c r="D75" s="129"/>
    </row>
    <row r="76" spans="1:4" ht="9.75" customHeight="1" x14ac:dyDescent="0.2">
      <c r="A76" s="39">
        <f t="shared" si="16"/>
        <v>93201</v>
      </c>
      <c r="B76" s="40">
        <f t="shared" si="15"/>
        <v>93301</v>
      </c>
      <c r="C76" s="88">
        <f>'Overall Tables'!C940</f>
        <v>3329.3890000000001</v>
      </c>
      <c r="D76" s="129"/>
    </row>
    <row r="77" spans="1:4" ht="9.75" customHeight="1" x14ac:dyDescent="0.2">
      <c r="A77" s="39">
        <f t="shared" si="16"/>
        <v>93301</v>
      </c>
      <c r="B77" s="40">
        <f t="shared" si="15"/>
        <v>93401</v>
      </c>
      <c r="C77" s="88">
        <f>'Overall Tables'!C941</f>
        <v>3343.2889999999998</v>
      </c>
      <c r="D77" s="129"/>
    </row>
    <row r="78" spans="1:4" ht="9.75" customHeight="1" x14ac:dyDescent="0.2">
      <c r="A78" s="39">
        <f t="shared" si="16"/>
        <v>93401</v>
      </c>
      <c r="B78" s="40">
        <f t="shared" si="15"/>
        <v>93501</v>
      </c>
      <c r="C78" s="88">
        <f>'Overall Tables'!C942</f>
        <v>3357.1889999999999</v>
      </c>
      <c r="D78" s="129"/>
    </row>
    <row r="79" spans="1:4" ht="9.75" customHeight="1" x14ac:dyDescent="0.2">
      <c r="A79" s="39">
        <f t="shared" si="16"/>
        <v>93501</v>
      </c>
      <c r="B79" s="40">
        <f t="shared" si="15"/>
        <v>93601</v>
      </c>
      <c r="C79" s="88">
        <f>'Overall Tables'!C943</f>
        <v>3371.0889999999999</v>
      </c>
      <c r="D79" s="129"/>
    </row>
    <row r="80" spans="1:4" ht="9.75" customHeight="1" x14ac:dyDescent="0.2">
      <c r="A80" s="39">
        <f t="shared" si="16"/>
        <v>93601</v>
      </c>
      <c r="B80" s="40">
        <f t="shared" si="15"/>
        <v>93701</v>
      </c>
      <c r="C80" s="88">
        <f>'Overall Tables'!C944</f>
        <v>3384.989</v>
      </c>
      <c r="D80" s="129"/>
    </row>
    <row r="81" spans="1:5" ht="9.75" customHeight="1" x14ac:dyDescent="0.2">
      <c r="A81" s="39">
        <f t="shared" si="16"/>
        <v>93701</v>
      </c>
      <c r="B81" s="40">
        <f t="shared" si="15"/>
        <v>93801</v>
      </c>
      <c r="C81" s="88">
        <f>'Overall Tables'!C945</f>
        <v>3398.8890000000001</v>
      </c>
      <c r="D81" s="129"/>
    </row>
    <row r="82" spans="1:5" ht="9.75" customHeight="1" x14ac:dyDescent="0.2">
      <c r="A82" s="39">
        <f t="shared" si="16"/>
        <v>93801</v>
      </c>
      <c r="B82" s="40">
        <f t="shared" si="15"/>
        <v>93901</v>
      </c>
      <c r="C82" s="88">
        <f>'Overall Tables'!C946</f>
        <v>3412.7889999999998</v>
      </c>
      <c r="D82" s="129"/>
    </row>
    <row r="83" spans="1:5" ht="9.75" customHeight="1" x14ac:dyDescent="0.2">
      <c r="A83" s="91">
        <f t="shared" si="16"/>
        <v>93901</v>
      </c>
      <c r="B83" s="92">
        <f t="shared" si="15"/>
        <v>94001</v>
      </c>
      <c r="C83" s="88">
        <f>'Overall Tables'!C947</f>
        <v>3426.6889999999999</v>
      </c>
      <c r="D83" s="129"/>
      <c r="E83" s="130"/>
    </row>
    <row r="84" spans="1:5" ht="12.75" customHeight="1" x14ac:dyDescent="0.2">
      <c r="A84" s="59"/>
      <c r="B84" s="84"/>
      <c r="C84" s="55"/>
      <c r="D84" s="129"/>
      <c r="E84" s="130"/>
    </row>
    <row r="85" spans="1:5" ht="11.25" customHeight="1" x14ac:dyDescent="0.2">
      <c r="A85" s="39">
        <f>A83+100</f>
        <v>94001</v>
      </c>
      <c r="B85" s="40">
        <f t="shared" ref="B85:B94" si="17">A85+100</f>
        <v>94101</v>
      </c>
      <c r="C85" s="88">
        <f>'Overall Tables'!C948</f>
        <v>3440.5889999999999</v>
      </c>
      <c r="D85" s="129"/>
      <c r="E85" s="130"/>
    </row>
    <row r="86" spans="1:5" ht="11.25" customHeight="1" x14ac:dyDescent="0.2">
      <c r="A86" s="39">
        <f t="shared" ref="A86:A144" si="18">A85+100</f>
        <v>94101</v>
      </c>
      <c r="B86" s="40">
        <f t="shared" si="17"/>
        <v>94201</v>
      </c>
      <c r="C86" s="88">
        <f>'Overall Tables'!C949</f>
        <v>3454.489</v>
      </c>
      <c r="D86" s="129"/>
      <c r="E86" s="130"/>
    </row>
    <row r="87" spans="1:5" ht="11.25" customHeight="1" x14ac:dyDescent="0.2">
      <c r="A87" s="39">
        <f t="shared" si="18"/>
        <v>94201</v>
      </c>
      <c r="B87" s="40">
        <f t="shared" si="17"/>
        <v>94301</v>
      </c>
      <c r="C87" s="88">
        <f>'Overall Tables'!C950</f>
        <v>3468.3890000000001</v>
      </c>
      <c r="D87" s="129"/>
      <c r="E87" s="130"/>
    </row>
    <row r="88" spans="1:5" ht="11.25" customHeight="1" x14ac:dyDescent="0.2">
      <c r="A88" s="39">
        <f t="shared" si="18"/>
        <v>94301</v>
      </c>
      <c r="B88" s="40">
        <f t="shared" si="17"/>
        <v>94401</v>
      </c>
      <c r="C88" s="88">
        <f>'Overall Tables'!C951</f>
        <v>3482.2889999999998</v>
      </c>
      <c r="D88" s="129"/>
      <c r="E88" s="130"/>
    </row>
    <row r="89" spans="1:5" ht="11.25" customHeight="1" x14ac:dyDescent="0.2">
      <c r="A89" s="39">
        <f t="shared" si="18"/>
        <v>94401</v>
      </c>
      <c r="B89" s="40">
        <f t="shared" si="17"/>
        <v>94501</v>
      </c>
      <c r="C89" s="88">
        <f>'Overall Tables'!C952</f>
        <v>3486.1889999999999</v>
      </c>
      <c r="D89" s="129"/>
    </row>
    <row r="90" spans="1:5" ht="11.25" customHeight="1" x14ac:dyDescent="0.2">
      <c r="A90" s="39">
        <f t="shared" si="18"/>
        <v>94501</v>
      </c>
      <c r="B90" s="40">
        <f t="shared" si="17"/>
        <v>94601</v>
      </c>
      <c r="C90" s="88">
        <f>'Overall Tables'!C953</f>
        <v>3500.0889999999999</v>
      </c>
      <c r="D90" s="129"/>
    </row>
    <row r="91" spans="1:5" ht="11.25" customHeight="1" x14ac:dyDescent="0.2">
      <c r="A91" s="39">
        <f t="shared" si="18"/>
        <v>94601</v>
      </c>
      <c r="B91" s="40">
        <f t="shared" si="17"/>
        <v>94701</v>
      </c>
      <c r="C91" s="88">
        <f>'Overall Tables'!C954</f>
        <v>3513.989</v>
      </c>
      <c r="D91" s="129"/>
    </row>
    <row r="92" spans="1:5" ht="11.25" customHeight="1" x14ac:dyDescent="0.2">
      <c r="A92" s="39">
        <f t="shared" si="18"/>
        <v>94701</v>
      </c>
      <c r="B92" s="40">
        <f t="shared" si="17"/>
        <v>94801</v>
      </c>
      <c r="C92" s="88">
        <f>'Overall Tables'!C955</f>
        <v>3527.8890000000001</v>
      </c>
      <c r="D92" s="129"/>
    </row>
    <row r="93" spans="1:5" ht="11.25" customHeight="1" x14ac:dyDescent="0.2">
      <c r="A93" s="39">
        <f t="shared" si="18"/>
        <v>94801</v>
      </c>
      <c r="B93" s="40">
        <f t="shared" si="17"/>
        <v>94901</v>
      </c>
      <c r="C93" s="88">
        <f>'Overall Tables'!C956</f>
        <v>3541.7889999999998</v>
      </c>
      <c r="D93" s="129"/>
    </row>
    <row r="94" spans="1:5" ht="11.25" customHeight="1" x14ac:dyDescent="0.2">
      <c r="A94" s="39">
        <f t="shared" si="18"/>
        <v>94901</v>
      </c>
      <c r="B94" s="40">
        <f t="shared" si="17"/>
        <v>95001</v>
      </c>
      <c r="C94" s="88">
        <f>'Overall Tables'!C957</f>
        <v>3555.6889999999999</v>
      </c>
      <c r="D94" s="129"/>
    </row>
    <row r="95" spans="1:5" ht="11.25" customHeight="1" x14ac:dyDescent="0.2">
      <c r="A95" s="39">
        <f t="shared" si="18"/>
        <v>95001</v>
      </c>
      <c r="B95" s="40">
        <f t="shared" ref="B95:B144" si="19">A95+100</f>
        <v>95101</v>
      </c>
      <c r="C95" s="88">
        <f>'Overall Tables'!C958</f>
        <v>3569.5889999999999</v>
      </c>
      <c r="D95" s="129"/>
    </row>
    <row r="96" spans="1:5" ht="11.25" customHeight="1" x14ac:dyDescent="0.2">
      <c r="A96" s="39">
        <f t="shared" si="18"/>
        <v>95101</v>
      </c>
      <c r="B96" s="40">
        <f t="shared" si="19"/>
        <v>95201</v>
      </c>
      <c r="C96" s="88">
        <f>'Overall Tables'!C959</f>
        <v>3583.489</v>
      </c>
      <c r="D96" s="129"/>
    </row>
    <row r="97" spans="1:4" ht="11.25" customHeight="1" x14ac:dyDescent="0.2">
      <c r="A97" s="39">
        <f t="shared" si="18"/>
        <v>95201</v>
      </c>
      <c r="B97" s="40">
        <f t="shared" si="19"/>
        <v>95301</v>
      </c>
      <c r="C97" s="88">
        <f>'Overall Tables'!C960</f>
        <v>3597.3890000000001</v>
      </c>
      <c r="D97" s="129"/>
    </row>
    <row r="98" spans="1:4" ht="11.25" customHeight="1" x14ac:dyDescent="0.2">
      <c r="A98" s="39">
        <f t="shared" si="18"/>
        <v>95301</v>
      </c>
      <c r="B98" s="40">
        <f t="shared" si="19"/>
        <v>95401</v>
      </c>
      <c r="C98" s="88">
        <f>'Overall Tables'!C961</f>
        <v>3611.2889999999998</v>
      </c>
      <c r="D98" s="129"/>
    </row>
    <row r="99" spans="1:4" ht="11.25" customHeight="1" x14ac:dyDescent="0.2">
      <c r="A99" s="39">
        <f t="shared" si="18"/>
        <v>95401</v>
      </c>
      <c r="B99" s="40">
        <f t="shared" si="19"/>
        <v>95501</v>
      </c>
      <c r="C99" s="88">
        <f>'Overall Tables'!C962</f>
        <v>3625.1889999999999</v>
      </c>
      <c r="D99" s="129"/>
    </row>
    <row r="100" spans="1:4" ht="11.25" customHeight="1" x14ac:dyDescent="0.2">
      <c r="A100" s="39">
        <f t="shared" si="18"/>
        <v>95501</v>
      </c>
      <c r="B100" s="40">
        <f t="shared" si="19"/>
        <v>95601</v>
      </c>
      <c r="C100" s="88">
        <f>'Overall Tables'!C963</f>
        <v>3639.0889999999999</v>
      </c>
      <c r="D100" s="129"/>
    </row>
    <row r="101" spans="1:4" ht="11.25" customHeight="1" x14ac:dyDescent="0.2">
      <c r="A101" s="39">
        <f t="shared" si="18"/>
        <v>95601</v>
      </c>
      <c r="B101" s="40">
        <f t="shared" si="19"/>
        <v>95701</v>
      </c>
      <c r="C101" s="88">
        <f>'Overall Tables'!C964</f>
        <v>3642.989</v>
      </c>
      <c r="D101" s="129"/>
    </row>
    <row r="102" spans="1:4" ht="11.25" customHeight="1" x14ac:dyDescent="0.2">
      <c r="A102" s="39">
        <f t="shared" si="18"/>
        <v>95701</v>
      </c>
      <c r="B102" s="40">
        <f t="shared" si="19"/>
        <v>95801</v>
      </c>
      <c r="C102" s="88">
        <f>'Overall Tables'!C965</f>
        <v>3646.8890000000001</v>
      </c>
      <c r="D102" s="129"/>
    </row>
    <row r="103" spans="1:4" ht="11.25" customHeight="1" x14ac:dyDescent="0.2">
      <c r="A103" s="39">
        <f t="shared" si="18"/>
        <v>95801</v>
      </c>
      <c r="B103" s="40">
        <f t="shared" si="19"/>
        <v>95901</v>
      </c>
      <c r="C103" s="88">
        <f>'Overall Tables'!C966</f>
        <v>3650.7889999999998</v>
      </c>
      <c r="D103" s="129"/>
    </row>
    <row r="104" spans="1:4" ht="11.25" customHeight="1" x14ac:dyDescent="0.2">
      <c r="A104" s="39">
        <f t="shared" si="18"/>
        <v>95901</v>
      </c>
      <c r="B104" s="40">
        <f t="shared" si="19"/>
        <v>96001</v>
      </c>
      <c r="C104" s="88">
        <f>'Overall Tables'!C967</f>
        <v>3654.6889999999999</v>
      </c>
      <c r="D104" s="129"/>
    </row>
    <row r="105" spans="1:4" ht="11.25" customHeight="1" x14ac:dyDescent="0.2">
      <c r="A105" s="39">
        <f t="shared" si="18"/>
        <v>96001</v>
      </c>
      <c r="B105" s="40">
        <f t="shared" si="19"/>
        <v>96101</v>
      </c>
      <c r="C105" s="88">
        <f>'Overall Tables'!C968</f>
        <v>3658.5889999999999</v>
      </c>
      <c r="D105" s="129"/>
    </row>
    <row r="106" spans="1:4" ht="11.25" customHeight="1" x14ac:dyDescent="0.2">
      <c r="A106" s="39">
        <f t="shared" si="18"/>
        <v>96101</v>
      </c>
      <c r="B106" s="40">
        <f t="shared" si="19"/>
        <v>96201</v>
      </c>
      <c r="C106" s="88">
        <f>'Overall Tables'!C969</f>
        <v>3662.489</v>
      </c>
      <c r="D106" s="129"/>
    </row>
    <row r="107" spans="1:4" ht="11.25" customHeight="1" x14ac:dyDescent="0.2">
      <c r="A107" s="39">
        <f t="shared" si="18"/>
        <v>96201</v>
      </c>
      <c r="B107" s="40">
        <f t="shared" si="19"/>
        <v>96301</v>
      </c>
      <c r="C107" s="88">
        <f>'Overall Tables'!C970</f>
        <v>3666.3890000000001</v>
      </c>
      <c r="D107" s="129"/>
    </row>
    <row r="108" spans="1:4" ht="11.25" customHeight="1" x14ac:dyDescent="0.2">
      <c r="A108" s="39">
        <f t="shared" si="18"/>
        <v>96301</v>
      </c>
      <c r="B108" s="40">
        <f t="shared" si="19"/>
        <v>96401</v>
      </c>
      <c r="C108" s="88">
        <f>'Overall Tables'!C971</f>
        <v>3670.2889999999998</v>
      </c>
      <c r="D108" s="129"/>
    </row>
    <row r="109" spans="1:4" ht="11.25" customHeight="1" x14ac:dyDescent="0.2">
      <c r="A109" s="39">
        <f t="shared" si="18"/>
        <v>96401</v>
      </c>
      <c r="B109" s="40">
        <f t="shared" si="19"/>
        <v>96501</v>
      </c>
      <c r="C109" s="88">
        <f>'Overall Tables'!C972</f>
        <v>3674.1889999999999</v>
      </c>
      <c r="D109" s="129"/>
    </row>
    <row r="110" spans="1:4" ht="11.25" customHeight="1" x14ac:dyDescent="0.2">
      <c r="A110" s="39">
        <f t="shared" si="18"/>
        <v>96501</v>
      </c>
      <c r="B110" s="40">
        <f t="shared" si="19"/>
        <v>96601</v>
      </c>
      <c r="C110" s="88">
        <f>'Overall Tables'!C973</f>
        <v>3678.0889999999999</v>
      </c>
      <c r="D110" s="129"/>
    </row>
    <row r="111" spans="1:4" ht="11.25" customHeight="1" x14ac:dyDescent="0.2">
      <c r="A111" s="39">
        <f t="shared" si="18"/>
        <v>96601</v>
      </c>
      <c r="B111" s="40">
        <f t="shared" si="19"/>
        <v>96701</v>
      </c>
      <c r="C111" s="88">
        <f>'Overall Tables'!C974</f>
        <v>3681.989</v>
      </c>
      <c r="D111" s="129"/>
    </row>
    <row r="112" spans="1:4" ht="11.25" customHeight="1" x14ac:dyDescent="0.2">
      <c r="A112" s="39">
        <f t="shared" si="18"/>
        <v>96701</v>
      </c>
      <c r="B112" s="40">
        <f t="shared" si="19"/>
        <v>96801</v>
      </c>
      <c r="C112" s="88">
        <f>'Overall Tables'!C975</f>
        <v>3685.8890000000001</v>
      </c>
      <c r="D112" s="129"/>
    </row>
    <row r="113" spans="1:4" ht="11.25" customHeight="1" x14ac:dyDescent="0.2">
      <c r="A113" s="39">
        <f t="shared" si="18"/>
        <v>96801</v>
      </c>
      <c r="B113" s="40">
        <f t="shared" si="19"/>
        <v>96901</v>
      </c>
      <c r="C113" s="88">
        <f>'Overall Tables'!C976</f>
        <v>3689.7889999999998</v>
      </c>
      <c r="D113" s="129"/>
    </row>
    <row r="114" spans="1:4" ht="11.25" customHeight="1" x14ac:dyDescent="0.2">
      <c r="A114" s="39">
        <f t="shared" si="18"/>
        <v>96901</v>
      </c>
      <c r="B114" s="40">
        <f t="shared" si="19"/>
        <v>97001</v>
      </c>
      <c r="C114" s="88">
        <f>'Overall Tables'!C977</f>
        <v>3693.6889999999999</v>
      </c>
      <c r="D114" s="129"/>
    </row>
    <row r="115" spans="1:4" ht="11.25" customHeight="1" x14ac:dyDescent="0.2">
      <c r="A115" s="39">
        <f t="shared" si="18"/>
        <v>97001</v>
      </c>
      <c r="B115" s="40">
        <f t="shared" si="19"/>
        <v>97101</v>
      </c>
      <c r="C115" s="88">
        <f>'Overall Tables'!C978</f>
        <v>3697.5889999999999</v>
      </c>
      <c r="D115" s="129"/>
    </row>
    <row r="116" spans="1:4" ht="11.25" customHeight="1" x14ac:dyDescent="0.2">
      <c r="A116" s="39">
        <f t="shared" si="18"/>
        <v>97101</v>
      </c>
      <c r="B116" s="40">
        <f t="shared" si="19"/>
        <v>97201</v>
      </c>
      <c r="C116" s="88">
        <f>'Overall Tables'!C979</f>
        <v>3701.489</v>
      </c>
      <c r="D116" s="129"/>
    </row>
    <row r="117" spans="1:4" ht="11.25" customHeight="1" x14ac:dyDescent="0.2">
      <c r="A117" s="39">
        <f t="shared" si="18"/>
        <v>97201</v>
      </c>
      <c r="B117" s="40">
        <f t="shared" si="19"/>
        <v>97301</v>
      </c>
      <c r="C117" s="88">
        <f>'Overall Tables'!C980</f>
        <v>3705.3890000000001</v>
      </c>
      <c r="D117" s="129"/>
    </row>
    <row r="118" spans="1:4" ht="11.25" customHeight="1" x14ac:dyDescent="0.2">
      <c r="A118" s="39">
        <f t="shared" si="18"/>
        <v>97301</v>
      </c>
      <c r="B118" s="40">
        <f t="shared" si="19"/>
        <v>97401</v>
      </c>
      <c r="C118" s="88">
        <f>'Overall Tables'!C981</f>
        <v>3709.2889999999998</v>
      </c>
      <c r="D118" s="129"/>
    </row>
    <row r="119" spans="1:4" ht="11.25" customHeight="1" x14ac:dyDescent="0.2">
      <c r="A119" s="39">
        <f t="shared" si="18"/>
        <v>97401</v>
      </c>
      <c r="B119" s="40">
        <f t="shared" si="19"/>
        <v>97501</v>
      </c>
      <c r="C119" s="88">
        <f>'Overall Tables'!C982</f>
        <v>3713.1889999999999</v>
      </c>
      <c r="D119" s="129"/>
    </row>
    <row r="120" spans="1:4" ht="11.25" customHeight="1" x14ac:dyDescent="0.2">
      <c r="A120" s="39">
        <f t="shared" si="18"/>
        <v>97501</v>
      </c>
      <c r="B120" s="40">
        <f t="shared" si="19"/>
        <v>97601</v>
      </c>
      <c r="C120" s="88">
        <f>'Overall Tables'!C983</f>
        <v>3717.0889999999999</v>
      </c>
      <c r="D120" s="129"/>
    </row>
    <row r="121" spans="1:4" ht="11.25" customHeight="1" x14ac:dyDescent="0.2">
      <c r="A121" s="39">
        <f t="shared" si="18"/>
        <v>97601</v>
      </c>
      <c r="B121" s="40">
        <f t="shared" si="19"/>
        <v>97701</v>
      </c>
      <c r="C121" s="88">
        <f>'Overall Tables'!C984</f>
        <v>3720.989</v>
      </c>
      <c r="D121" s="129"/>
    </row>
    <row r="122" spans="1:4" ht="11.25" customHeight="1" x14ac:dyDescent="0.2">
      <c r="A122" s="39">
        <f t="shared" si="18"/>
        <v>97701</v>
      </c>
      <c r="B122" s="40">
        <f t="shared" si="19"/>
        <v>97801</v>
      </c>
      <c r="C122" s="88">
        <f>'Overall Tables'!C985</f>
        <v>3724.8890000000001</v>
      </c>
      <c r="D122" s="129"/>
    </row>
    <row r="123" spans="1:4" ht="11.25" customHeight="1" x14ac:dyDescent="0.2">
      <c r="A123" s="39">
        <f t="shared" si="18"/>
        <v>97801</v>
      </c>
      <c r="B123" s="40">
        <f t="shared" si="19"/>
        <v>97901</v>
      </c>
      <c r="C123" s="88">
        <f>'Overall Tables'!C986</f>
        <v>3728.7889999999998</v>
      </c>
      <c r="D123" s="129"/>
    </row>
    <row r="124" spans="1:4" ht="11.25" customHeight="1" x14ac:dyDescent="0.2">
      <c r="A124" s="39">
        <f t="shared" si="18"/>
        <v>97901</v>
      </c>
      <c r="B124" s="40">
        <f t="shared" si="19"/>
        <v>98001</v>
      </c>
      <c r="C124" s="88">
        <f>'Overall Tables'!C987</f>
        <v>3732.6889999999999</v>
      </c>
      <c r="D124" s="129"/>
    </row>
    <row r="125" spans="1:4" ht="11.25" customHeight="1" x14ac:dyDescent="0.2">
      <c r="A125" s="39">
        <f t="shared" si="18"/>
        <v>98001</v>
      </c>
      <c r="B125" s="40">
        <f t="shared" si="19"/>
        <v>98101</v>
      </c>
      <c r="C125" s="88">
        <f>'Overall Tables'!C988</f>
        <v>3736.5889999999999</v>
      </c>
      <c r="D125" s="129"/>
    </row>
    <row r="126" spans="1:4" ht="11.25" customHeight="1" x14ac:dyDescent="0.2">
      <c r="A126" s="39">
        <f t="shared" si="18"/>
        <v>98101</v>
      </c>
      <c r="B126" s="40">
        <f t="shared" si="19"/>
        <v>98201</v>
      </c>
      <c r="C126" s="88">
        <f>'Overall Tables'!C989</f>
        <v>3740.489</v>
      </c>
      <c r="D126" s="129"/>
    </row>
    <row r="127" spans="1:4" ht="11.25" customHeight="1" x14ac:dyDescent="0.2">
      <c r="A127" s="39">
        <f t="shared" si="18"/>
        <v>98201</v>
      </c>
      <c r="B127" s="40">
        <f t="shared" si="19"/>
        <v>98301</v>
      </c>
      <c r="C127" s="88">
        <f>'Overall Tables'!C990</f>
        <v>3744.3890000000001</v>
      </c>
      <c r="D127" s="129"/>
    </row>
    <row r="128" spans="1:4" ht="11.25" customHeight="1" x14ac:dyDescent="0.2">
      <c r="A128" s="39">
        <f t="shared" si="18"/>
        <v>98301</v>
      </c>
      <c r="B128" s="40">
        <f t="shared" si="19"/>
        <v>98401</v>
      </c>
      <c r="C128" s="88">
        <f>'Overall Tables'!C991</f>
        <v>3748.2889999999998</v>
      </c>
      <c r="D128" s="129"/>
    </row>
    <row r="129" spans="1:4" ht="11.25" customHeight="1" x14ac:dyDescent="0.2">
      <c r="A129" s="39">
        <f t="shared" si="18"/>
        <v>98401</v>
      </c>
      <c r="B129" s="40">
        <f t="shared" si="19"/>
        <v>98501</v>
      </c>
      <c r="C129" s="88">
        <f>'Overall Tables'!C992</f>
        <v>3752.1889999999999</v>
      </c>
      <c r="D129" s="129"/>
    </row>
    <row r="130" spans="1:4" ht="11.25" customHeight="1" x14ac:dyDescent="0.2">
      <c r="A130" s="39">
        <f t="shared" si="18"/>
        <v>98501</v>
      </c>
      <c r="B130" s="40">
        <f t="shared" si="19"/>
        <v>98601</v>
      </c>
      <c r="C130" s="88">
        <f>'Overall Tables'!C993</f>
        <v>3756.0889999999999</v>
      </c>
      <c r="D130" s="129"/>
    </row>
    <row r="131" spans="1:4" ht="11.25" customHeight="1" x14ac:dyDescent="0.2">
      <c r="A131" s="39">
        <f t="shared" si="18"/>
        <v>98601</v>
      </c>
      <c r="B131" s="40">
        <f t="shared" si="19"/>
        <v>98701</v>
      </c>
      <c r="C131" s="88">
        <f>'Overall Tables'!C994</f>
        <v>3759.989</v>
      </c>
      <c r="D131" s="129"/>
    </row>
    <row r="132" spans="1:4" ht="11.25" customHeight="1" x14ac:dyDescent="0.2">
      <c r="A132" s="39">
        <f t="shared" si="18"/>
        <v>98701</v>
      </c>
      <c r="B132" s="40">
        <f t="shared" si="19"/>
        <v>98801</v>
      </c>
      <c r="C132" s="88">
        <f>'Overall Tables'!C995</f>
        <v>3763.8890000000001</v>
      </c>
      <c r="D132" s="129"/>
    </row>
    <row r="133" spans="1:4" ht="11.25" customHeight="1" x14ac:dyDescent="0.2">
      <c r="A133" s="39">
        <f t="shared" si="18"/>
        <v>98801</v>
      </c>
      <c r="B133" s="40">
        <f t="shared" si="19"/>
        <v>98901</v>
      </c>
      <c r="C133" s="88">
        <f>'Overall Tables'!C996</f>
        <v>3767.7889999999998</v>
      </c>
      <c r="D133" s="129"/>
    </row>
    <row r="134" spans="1:4" ht="11.25" customHeight="1" x14ac:dyDescent="0.2">
      <c r="A134" s="39">
        <f t="shared" si="18"/>
        <v>98901</v>
      </c>
      <c r="B134" s="40">
        <f t="shared" si="19"/>
        <v>99001</v>
      </c>
      <c r="C134" s="88">
        <f>'Overall Tables'!C997</f>
        <v>3771.6889999999999</v>
      </c>
      <c r="D134" s="129"/>
    </row>
    <row r="135" spans="1:4" ht="11.25" customHeight="1" x14ac:dyDescent="0.2">
      <c r="A135" s="39">
        <f t="shared" si="18"/>
        <v>99001</v>
      </c>
      <c r="B135" s="40">
        <f t="shared" si="19"/>
        <v>99101</v>
      </c>
      <c r="C135" s="88">
        <f>'Overall Tables'!C998</f>
        <v>3775.5889999999999</v>
      </c>
      <c r="D135" s="129"/>
    </row>
    <row r="136" spans="1:4" ht="11.25" customHeight="1" x14ac:dyDescent="0.2">
      <c r="A136" s="39">
        <f t="shared" si="18"/>
        <v>99101</v>
      </c>
      <c r="B136" s="40">
        <f t="shared" si="19"/>
        <v>99201</v>
      </c>
      <c r="C136" s="88">
        <f>'Overall Tables'!C999</f>
        <v>3779.489</v>
      </c>
      <c r="D136" s="129"/>
    </row>
    <row r="137" spans="1:4" ht="11.25" customHeight="1" x14ac:dyDescent="0.2">
      <c r="A137" s="39">
        <f t="shared" si="18"/>
        <v>99201</v>
      </c>
      <c r="B137" s="40">
        <f t="shared" si="19"/>
        <v>99301</v>
      </c>
      <c r="C137" s="88">
        <f>'Overall Tables'!C1000</f>
        <v>3783.3890000000001</v>
      </c>
      <c r="D137" s="129"/>
    </row>
    <row r="138" spans="1:4" ht="11.25" customHeight="1" x14ac:dyDescent="0.2">
      <c r="A138" s="39">
        <f t="shared" si="18"/>
        <v>99301</v>
      </c>
      <c r="B138" s="40">
        <f t="shared" si="19"/>
        <v>99401</v>
      </c>
      <c r="C138" s="88">
        <f>'Overall Tables'!C1001</f>
        <v>3787.2889999999998</v>
      </c>
      <c r="D138" s="129"/>
    </row>
    <row r="139" spans="1:4" ht="11.25" customHeight="1" x14ac:dyDescent="0.2">
      <c r="A139" s="39">
        <f t="shared" si="18"/>
        <v>99401</v>
      </c>
      <c r="B139" s="40">
        <f t="shared" si="19"/>
        <v>99501</v>
      </c>
      <c r="C139" s="88">
        <f>'Overall Tables'!C1002</f>
        <v>3791.1889999999999</v>
      </c>
      <c r="D139" s="129"/>
    </row>
    <row r="140" spans="1:4" ht="11.25" customHeight="1" x14ac:dyDescent="0.2">
      <c r="A140" s="39">
        <f t="shared" si="18"/>
        <v>99501</v>
      </c>
      <c r="B140" s="40">
        <f t="shared" si="19"/>
        <v>99601</v>
      </c>
      <c r="C140" s="88">
        <f>'Overall Tables'!C1003</f>
        <v>3795.0889999999999</v>
      </c>
      <c r="D140" s="129"/>
    </row>
    <row r="141" spans="1:4" ht="11.25" customHeight="1" x14ac:dyDescent="0.2">
      <c r="A141" s="39">
        <f t="shared" si="18"/>
        <v>99601</v>
      </c>
      <c r="B141" s="40">
        <f t="shared" si="19"/>
        <v>99701</v>
      </c>
      <c r="C141" s="88">
        <f>'Overall Tables'!C1004</f>
        <v>3798.989</v>
      </c>
      <c r="D141" s="129"/>
    </row>
    <row r="142" spans="1:4" ht="11.25" customHeight="1" x14ac:dyDescent="0.2">
      <c r="A142" s="39">
        <f t="shared" si="18"/>
        <v>99701</v>
      </c>
      <c r="B142" s="40">
        <f t="shared" si="19"/>
        <v>99801</v>
      </c>
      <c r="C142" s="88">
        <f>'Overall Tables'!C1005</f>
        <v>3802.8890000000001</v>
      </c>
      <c r="D142" s="129"/>
    </row>
    <row r="143" spans="1:4" ht="11.25" customHeight="1" x14ac:dyDescent="0.2">
      <c r="A143" s="39">
        <f t="shared" si="18"/>
        <v>99801</v>
      </c>
      <c r="B143" s="40">
        <f t="shared" si="19"/>
        <v>99901</v>
      </c>
      <c r="C143" s="88">
        <f>'Overall Tables'!C1006</f>
        <v>3806.7889999999998</v>
      </c>
      <c r="D143" s="129"/>
    </row>
    <row r="144" spans="1:4" ht="11.25" customHeight="1" x14ac:dyDescent="0.2">
      <c r="A144" s="39">
        <f t="shared" si="18"/>
        <v>99901</v>
      </c>
      <c r="B144" s="40">
        <f t="shared" si="19"/>
        <v>100001</v>
      </c>
      <c r="C144" s="88">
        <f>'Overall Tables'!C1007</f>
        <v>3810.6889999999999</v>
      </c>
      <c r="D144" s="129"/>
    </row>
    <row r="145" spans="1:4" ht="12.75" customHeight="1" x14ac:dyDescent="0.2">
      <c r="A145" s="39"/>
      <c r="B145" s="40"/>
      <c r="C145" s="139"/>
      <c r="D145" s="140"/>
    </row>
    <row r="146" spans="1:4" ht="12.75" customHeight="1" x14ac:dyDescent="0.2"/>
    <row r="147" spans="1:4" ht="12.75" customHeight="1" x14ac:dyDescent="0.2"/>
    <row r="148" spans="1:4" ht="12.75" customHeight="1" x14ac:dyDescent="0.2"/>
    <row r="149" spans="1:4" ht="12.75" customHeight="1" x14ac:dyDescent="0.2"/>
    <row r="150" spans="1:4" ht="12.75" customHeight="1" x14ac:dyDescent="0.2"/>
    <row r="151" spans="1:4" ht="12.75" customHeight="1" x14ac:dyDescent="0.2"/>
    <row r="152" spans="1:4" ht="12.75" customHeight="1" x14ac:dyDescent="0.2"/>
    <row r="153" spans="1:4" ht="12.75" customHeight="1" x14ac:dyDescent="0.2"/>
    <row r="154" spans="1:4" ht="12.75" customHeight="1" x14ac:dyDescent="0.2"/>
    <row r="155" spans="1:4" ht="12.75" customHeight="1" x14ac:dyDescent="0.2"/>
    <row r="156" spans="1:4" ht="12.75" customHeight="1" x14ac:dyDescent="0.2"/>
    <row r="157" spans="1:4" ht="12.75" customHeight="1" x14ac:dyDescent="0.2"/>
    <row r="158" spans="1:4" ht="12.75" customHeight="1" x14ac:dyDescent="0.2"/>
    <row r="159" spans="1:4" ht="12.75" customHeight="1" x14ac:dyDescent="0.2"/>
    <row r="160" spans="1:4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</sheetData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0"/>
  <sheetViews>
    <sheetView zoomScale="124" zoomScaleNormal="124" workbookViewId="0">
      <selection activeCell="G16" sqref="G16"/>
    </sheetView>
  </sheetViews>
  <sheetFormatPr defaultColWidth="12.5703125" defaultRowHeight="15" customHeight="1" x14ac:dyDescent="0.2"/>
  <cols>
    <col min="1" max="2" width="11.7109375" customWidth="1"/>
    <col min="3" max="4" width="11.7109375" style="131" customWidth="1"/>
    <col min="5" max="5" width="16.85546875" customWidth="1"/>
    <col min="6" max="6" width="11.7109375" customWidth="1"/>
    <col min="7" max="7" width="9.42578125" customWidth="1"/>
    <col min="8" max="8" width="10.28515625" customWidth="1"/>
    <col min="9" max="10" width="9.28515625" bestFit="1" customWidth="1"/>
    <col min="11" max="11" width="9" bestFit="1" customWidth="1"/>
    <col min="12" max="12" width="10.5703125" bestFit="1" customWidth="1"/>
    <col min="13" max="13" width="12.5703125" bestFit="1" customWidth="1"/>
    <col min="14" max="14" width="10.28515625" customWidth="1"/>
    <col min="15" max="15" width="8.85546875" customWidth="1"/>
    <col min="16" max="28" width="8.5703125" customWidth="1"/>
  </cols>
  <sheetData>
    <row r="1" spans="1:15" ht="12" customHeight="1" x14ac:dyDescent="0.2">
      <c r="A1" s="158" t="s">
        <v>18</v>
      </c>
      <c r="B1" s="159"/>
      <c r="C1" s="160"/>
      <c r="D1" s="160"/>
      <c r="E1" s="159"/>
      <c r="F1" s="159"/>
      <c r="G1" s="160"/>
      <c r="H1" s="15"/>
      <c r="L1" s="101" t="s">
        <v>19</v>
      </c>
      <c r="N1" s="102"/>
      <c r="O1" s="102"/>
    </row>
    <row r="2" spans="1:15" ht="12" customHeight="1" x14ac:dyDescent="0.2">
      <c r="A2" s="103" t="s">
        <v>2</v>
      </c>
      <c r="B2" s="103" t="s">
        <v>20</v>
      </c>
      <c r="C2" s="142" t="s">
        <v>31</v>
      </c>
      <c r="D2" s="142" t="s">
        <v>32</v>
      </c>
      <c r="E2" s="103" t="s">
        <v>21</v>
      </c>
      <c r="F2" s="103" t="s">
        <v>22</v>
      </c>
      <c r="G2" s="104" t="s">
        <v>23</v>
      </c>
      <c r="H2" s="15"/>
      <c r="K2" s="105" t="s">
        <v>24</v>
      </c>
      <c r="L2" s="101" t="s">
        <v>25</v>
      </c>
      <c r="M2" s="106" t="s">
        <v>43</v>
      </c>
      <c r="N2" s="102"/>
      <c r="O2" s="102"/>
    </row>
    <row r="3" spans="1:15" ht="12" customHeight="1" x14ac:dyDescent="0.2">
      <c r="A3" s="102">
        <f>M4</f>
        <v>14265.5</v>
      </c>
      <c r="B3" s="107">
        <v>14300</v>
      </c>
      <c r="C3" s="107">
        <f>(A3+B3)/2</f>
        <v>14282.75</v>
      </c>
      <c r="D3" s="107">
        <f>C3-2410</f>
        <v>11872.75</v>
      </c>
      <c r="E3" s="108">
        <f>'Regular 1'!I27</f>
        <v>136.53000000000003</v>
      </c>
      <c r="F3" s="102">
        <f>E3*0.8</f>
        <v>109.22400000000003</v>
      </c>
      <c r="G3" s="108">
        <f t="shared" ref="G3:G29" si="0">E3-F3</f>
        <v>27.305999999999997</v>
      </c>
      <c r="H3" s="15"/>
      <c r="I3" s="161" t="s">
        <v>42</v>
      </c>
      <c r="J3" s="162"/>
      <c r="K3" s="109" t="s">
        <v>26</v>
      </c>
      <c r="L3" s="110" t="s">
        <v>27</v>
      </c>
      <c r="M3" s="111" t="s">
        <v>28</v>
      </c>
      <c r="N3" s="112"/>
      <c r="O3" s="112"/>
    </row>
    <row r="4" spans="1:15" ht="12" customHeight="1" x14ac:dyDescent="0.2">
      <c r="A4" s="102">
        <f>B3+1</f>
        <v>14301</v>
      </c>
      <c r="B4" s="102">
        <f>B3+100</f>
        <v>14400</v>
      </c>
      <c r="C4" s="107">
        <f t="shared" ref="C4:C29" si="1">(A4+B4)/2</f>
        <v>14350.5</v>
      </c>
      <c r="D4" s="107">
        <f t="shared" ref="D4:D30" si="2">C4-2410</f>
        <v>11940.5</v>
      </c>
      <c r="E4" s="108">
        <f>'Regular 1'!I28</f>
        <v>139.53000000000003</v>
      </c>
      <c r="F4" s="102">
        <f t="shared" ref="F4:F30" si="3">F3-4</f>
        <v>105.22400000000003</v>
      </c>
      <c r="G4" s="108">
        <f t="shared" si="0"/>
        <v>34.305999999999997</v>
      </c>
      <c r="H4" s="15"/>
      <c r="I4" s="107">
        <v>13850</v>
      </c>
      <c r="J4" s="107">
        <v>13900</v>
      </c>
      <c r="K4" s="113">
        <v>0.03</v>
      </c>
      <c r="L4" s="114">
        <f>I4*K4</f>
        <v>415.5</v>
      </c>
      <c r="M4" s="115">
        <f>L4+I4</f>
        <v>14265.5</v>
      </c>
      <c r="N4" s="102"/>
      <c r="O4" s="102"/>
    </row>
    <row r="5" spans="1:15" ht="12" customHeight="1" x14ac:dyDescent="0.2">
      <c r="A5" s="102">
        <f t="shared" ref="A5:B5" si="4">A4+100</f>
        <v>14401</v>
      </c>
      <c r="B5" s="102">
        <f t="shared" si="4"/>
        <v>14500</v>
      </c>
      <c r="C5" s="107">
        <f t="shared" si="1"/>
        <v>14450.5</v>
      </c>
      <c r="D5" s="107">
        <f t="shared" si="2"/>
        <v>12040.5</v>
      </c>
      <c r="E5" s="108">
        <f>'Regular 1'!I30</f>
        <v>142.53000000000003</v>
      </c>
      <c r="F5" s="102">
        <f t="shared" si="3"/>
        <v>101.22400000000003</v>
      </c>
      <c r="G5" s="108">
        <f t="shared" si="0"/>
        <v>41.305999999999997</v>
      </c>
      <c r="H5" s="15"/>
      <c r="I5" s="102"/>
      <c r="J5" s="102"/>
      <c r="K5" s="113"/>
      <c r="L5" s="114"/>
      <c r="M5" s="102"/>
      <c r="N5" s="102"/>
      <c r="O5" s="102"/>
    </row>
    <row r="6" spans="1:15" ht="12" customHeight="1" x14ac:dyDescent="0.2">
      <c r="A6" s="102">
        <f t="shared" ref="A6:B6" si="5">A5+100</f>
        <v>14501</v>
      </c>
      <c r="B6" s="102">
        <f t="shared" si="5"/>
        <v>14600</v>
      </c>
      <c r="C6" s="107">
        <f t="shared" si="1"/>
        <v>14550.5</v>
      </c>
      <c r="D6" s="107">
        <f t="shared" si="2"/>
        <v>12140.5</v>
      </c>
      <c r="E6" s="108">
        <f>'Regular 1'!I31</f>
        <v>145.53000000000003</v>
      </c>
      <c r="F6" s="102">
        <f t="shared" si="3"/>
        <v>97.224000000000032</v>
      </c>
      <c r="G6" s="108">
        <f t="shared" si="0"/>
        <v>48.305999999999997</v>
      </c>
      <c r="H6" s="15"/>
      <c r="I6" s="102"/>
      <c r="J6" s="102"/>
      <c r="K6" s="113"/>
      <c r="L6" s="114"/>
      <c r="M6" s="102"/>
      <c r="N6" s="102"/>
      <c r="O6" s="102"/>
    </row>
    <row r="7" spans="1:15" ht="12" customHeight="1" x14ac:dyDescent="0.2">
      <c r="A7" s="102">
        <f t="shared" ref="A7:B7" si="6">A6+100</f>
        <v>14601</v>
      </c>
      <c r="B7" s="102">
        <f t="shared" si="6"/>
        <v>14700</v>
      </c>
      <c r="C7" s="107">
        <f t="shared" si="1"/>
        <v>14650.5</v>
      </c>
      <c r="D7" s="107">
        <f t="shared" si="2"/>
        <v>12240.5</v>
      </c>
      <c r="E7" s="108">
        <f>'Regular 1'!I32</f>
        <v>148.53000000000003</v>
      </c>
      <c r="F7" s="102">
        <f t="shared" si="3"/>
        <v>93.224000000000032</v>
      </c>
      <c r="G7" s="108">
        <f t="shared" si="0"/>
        <v>55.305999999999997</v>
      </c>
      <c r="H7" s="15"/>
      <c r="I7" s="102"/>
      <c r="J7" s="105"/>
      <c r="L7" s="116"/>
      <c r="M7" s="107"/>
      <c r="N7" s="107"/>
      <c r="O7" s="107"/>
    </row>
    <row r="8" spans="1:15" ht="12" customHeight="1" x14ac:dyDescent="0.2">
      <c r="A8" s="102">
        <f t="shared" ref="A8:B8" si="7">A7+100</f>
        <v>14701</v>
      </c>
      <c r="B8" s="102">
        <f t="shared" si="7"/>
        <v>14800</v>
      </c>
      <c r="C8" s="107">
        <f t="shared" si="1"/>
        <v>14750.5</v>
      </c>
      <c r="D8" s="107">
        <f t="shared" si="2"/>
        <v>12340.5</v>
      </c>
      <c r="E8" s="108">
        <f>'Regular 1'!I33</f>
        <v>151.53000000000003</v>
      </c>
      <c r="F8" s="102">
        <f t="shared" si="3"/>
        <v>89.224000000000032</v>
      </c>
      <c r="G8" s="108">
        <f t="shared" si="0"/>
        <v>62.305999999999997</v>
      </c>
      <c r="H8" s="15"/>
      <c r="I8" s="102"/>
      <c r="J8" s="117"/>
      <c r="K8" s="107"/>
      <c r="L8" s="107"/>
      <c r="M8" s="114"/>
    </row>
    <row r="9" spans="1:15" ht="12" customHeight="1" x14ac:dyDescent="0.2">
      <c r="A9" s="102">
        <f t="shared" ref="A9:B9" si="8">A8+100</f>
        <v>14801</v>
      </c>
      <c r="B9" s="102">
        <f t="shared" si="8"/>
        <v>14900</v>
      </c>
      <c r="C9" s="107">
        <f t="shared" si="1"/>
        <v>14850.5</v>
      </c>
      <c r="D9" s="107">
        <f t="shared" si="2"/>
        <v>12440.5</v>
      </c>
      <c r="E9" s="108">
        <f>'Regular 1'!I34</f>
        <v>154.53000000000003</v>
      </c>
      <c r="F9" s="102">
        <f t="shared" si="3"/>
        <v>85.224000000000032</v>
      </c>
      <c r="G9" s="108">
        <f t="shared" si="0"/>
        <v>69.305999999999997</v>
      </c>
      <c r="H9" s="15"/>
      <c r="J9" s="102"/>
      <c r="K9" s="102"/>
      <c r="L9" s="107"/>
      <c r="M9" s="114"/>
    </row>
    <row r="10" spans="1:15" ht="12" customHeight="1" x14ac:dyDescent="0.2">
      <c r="A10" s="102">
        <f t="shared" ref="A10:B10" si="9">A9+100</f>
        <v>14901</v>
      </c>
      <c r="B10" s="102">
        <f t="shared" si="9"/>
        <v>15000</v>
      </c>
      <c r="C10" s="107">
        <f t="shared" si="1"/>
        <v>14950.5</v>
      </c>
      <c r="D10" s="107">
        <f t="shared" si="2"/>
        <v>12540.5</v>
      </c>
      <c r="E10" s="108">
        <f>'Regular 1'!I35</f>
        <v>157.53000000000003</v>
      </c>
      <c r="F10" s="102">
        <f t="shared" si="3"/>
        <v>81.224000000000032</v>
      </c>
      <c r="G10" s="108">
        <f t="shared" si="0"/>
        <v>76.305999999999997</v>
      </c>
      <c r="H10" s="15"/>
      <c r="I10" s="102"/>
      <c r="J10" s="102"/>
      <c r="K10" s="102"/>
      <c r="L10" s="107"/>
      <c r="M10" s="114"/>
    </row>
    <row r="11" spans="1:15" ht="12" customHeight="1" x14ac:dyDescent="0.2">
      <c r="A11" s="102">
        <f t="shared" ref="A11:B11" si="10">A10+100</f>
        <v>15001</v>
      </c>
      <c r="B11" s="102">
        <f t="shared" si="10"/>
        <v>15100</v>
      </c>
      <c r="C11" s="107">
        <f t="shared" si="1"/>
        <v>15050.5</v>
      </c>
      <c r="D11" s="107">
        <f t="shared" si="2"/>
        <v>12640.5</v>
      </c>
      <c r="E11" s="108">
        <f>'Regular 1'!I36</f>
        <v>160.53000000000003</v>
      </c>
      <c r="F11" s="102">
        <f t="shared" si="3"/>
        <v>77.224000000000032</v>
      </c>
      <c r="G11" s="108">
        <f t="shared" si="0"/>
        <v>83.305999999999997</v>
      </c>
      <c r="H11" s="15"/>
      <c r="I11" s="107" t="s">
        <v>29</v>
      </c>
      <c r="J11" s="107">
        <v>2410</v>
      </c>
      <c r="K11" s="102"/>
      <c r="L11" s="107"/>
      <c r="M11" s="114"/>
    </row>
    <row r="12" spans="1:15" ht="12" customHeight="1" x14ac:dyDescent="0.2">
      <c r="A12" s="102">
        <f t="shared" ref="A12:B12" si="11">A11+100</f>
        <v>15101</v>
      </c>
      <c r="B12" s="102">
        <f t="shared" si="11"/>
        <v>15200</v>
      </c>
      <c r="C12" s="107">
        <f t="shared" si="1"/>
        <v>15150.5</v>
      </c>
      <c r="D12" s="107">
        <f t="shared" si="2"/>
        <v>12740.5</v>
      </c>
      <c r="E12" s="108">
        <f>'Regular 1'!I37</f>
        <v>163.53000000000003</v>
      </c>
      <c r="F12" s="102">
        <f t="shared" si="3"/>
        <v>73.224000000000032</v>
      </c>
      <c r="G12" s="108">
        <f t="shared" si="0"/>
        <v>90.305999999999997</v>
      </c>
      <c r="H12" s="15"/>
      <c r="I12" s="102"/>
      <c r="J12" s="118"/>
      <c r="K12" s="102"/>
      <c r="L12" s="107"/>
      <c r="M12" s="114"/>
    </row>
    <row r="13" spans="1:15" ht="12" customHeight="1" x14ac:dyDescent="0.2">
      <c r="A13" s="102">
        <f t="shared" ref="A13:B13" si="12">A12+100</f>
        <v>15201</v>
      </c>
      <c r="B13" s="102">
        <f t="shared" si="12"/>
        <v>15300</v>
      </c>
      <c r="C13" s="107">
        <f t="shared" si="1"/>
        <v>15250.5</v>
      </c>
      <c r="D13" s="107">
        <f t="shared" si="2"/>
        <v>12840.5</v>
      </c>
      <c r="E13" s="108">
        <f>'Regular 1'!I38</f>
        <v>166.53000000000003</v>
      </c>
      <c r="F13" s="102">
        <f t="shared" si="3"/>
        <v>69.224000000000032</v>
      </c>
      <c r="G13" s="108">
        <f t="shared" si="0"/>
        <v>97.305999999999997</v>
      </c>
      <c r="H13" s="15"/>
      <c r="I13" s="102"/>
      <c r="J13" s="118"/>
      <c r="K13" s="102"/>
      <c r="L13" s="107"/>
      <c r="M13" s="114"/>
    </row>
    <row r="14" spans="1:15" ht="12" customHeight="1" x14ac:dyDescent="0.2">
      <c r="A14" s="102">
        <f t="shared" ref="A14:B14" si="13">A13+100</f>
        <v>15301</v>
      </c>
      <c r="B14" s="102">
        <f t="shared" si="13"/>
        <v>15400</v>
      </c>
      <c r="C14" s="107">
        <f t="shared" si="1"/>
        <v>15350.5</v>
      </c>
      <c r="D14" s="107">
        <f t="shared" si="2"/>
        <v>12940.5</v>
      </c>
      <c r="E14" s="108">
        <f>'Regular 1'!I39</f>
        <v>169.53000000000003</v>
      </c>
      <c r="F14" s="102">
        <f t="shared" si="3"/>
        <v>65.224000000000032</v>
      </c>
      <c r="G14" s="108">
        <f t="shared" si="0"/>
        <v>104.306</v>
      </c>
      <c r="H14" s="15"/>
      <c r="I14" s="102"/>
      <c r="J14" s="118"/>
      <c r="K14" s="102"/>
      <c r="L14" s="107"/>
      <c r="M14" s="114"/>
    </row>
    <row r="15" spans="1:15" ht="12" customHeight="1" x14ac:dyDescent="0.2">
      <c r="A15" s="102">
        <f t="shared" ref="A15:B15" si="14">A14+100</f>
        <v>15401</v>
      </c>
      <c r="B15" s="102">
        <f t="shared" si="14"/>
        <v>15500</v>
      </c>
      <c r="C15" s="107">
        <f t="shared" si="1"/>
        <v>15450.5</v>
      </c>
      <c r="D15" s="107">
        <f t="shared" si="2"/>
        <v>13040.5</v>
      </c>
      <c r="E15" s="108">
        <f>'Regular 1'!I41</f>
        <v>172.53000000000003</v>
      </c>
      <c r="F15" s="102">
        <f t="shared" si="3"/>
        <v>61.224000000000032</v>
      </c>
      <c r="G15" s="108">
        <f t="shared" si="0"/>
        <v>111.306</v>
      </c>
      <c r="H15" s="15"/>
      <c r="I15" s="102"/>
      <c r="J15" s="118"/>
      <c r="K15" s="102"/>
      <c r="L15" s="107"/>
      <c r="M15" s="114"/>
    </row>
    <row r="16" spans="1:15" ht="12" customHeight="1" x14ac:dyDescent="0.2">
      <c r="A16" s="102">
        <f t="shared" ref="A16:B16" si="15">A15+100</f>
        <v>15501</v>
      </c>
      <c r="B16" s="102">
        <f t="shared" si="15"/>
        <v>15600</v>
      </c>
      <c r="C16" s="107">
        <f t="shared" si="1"/>
        <v>15550.5</v>
      </c>
      <c r="D16" s="107">
        <f t="shared" si="2"/>
        <v>13140.5</v>
      </c>
      <c r="E16" s="108">
        <f>'Regular 1'!I42</f>
        <v>175.53000000000003</v>
      </c>
      <c r="F16" s="102">
        <f t="shared" si="3"/>
        <v>57.224000000000032</v>
      </c>
      <c r="G16" s="108">
        <f t="shared" si="0"/>
        <v>118.306</v>
      </c>
      <c r="H16" s="15"/>
      <c r="I16" s="102"/>
      <c r="J16" s="118"/>
      <c r="K16" s="102"/>
      <c r="L16" s="107"/>
      <c r="M16" s="114"/>
    </row>
    <row r="17" spans="1:13" ht="12" customHeight="1" x14ac:dyDescent="0.2">
      <c r="A17" s="102">
        <f t="shared" ref="A17:B17" si="16">A16+100</f>
        <v>15601</v>
      </c>
      <c r="B17" s="102">
        <f t="shared" si="16"/>
        <v>15700</v>
      </c>
      <c r="C17" s="107">
        <f t="shared" si="1"/>
        <v>15650.5</v>
      </c>
      <c r="D17" s="107">
        <f t="shared" si="2"/>
        <v>13240.5</v>
      </c>
      <c r="E17" s="108">
        <f>'Regular 1'!I43</f>
        <v>178.53000000000003</v>
      </c>
      <c r="F17" s="102">
        <f t="shared" si="3"/>
        <v>53.224000000000032</v>
      </c>
      <c r="G17" s="108">
        <f t="shared" si="0"/>
        <v>125.306</v>
      </c>
      <c r="H17" s="15"/>
      <c r="I17" s="102"/>
      <c r="J17" s="118"/>
      <c r="K17" s="102"/>
      <c r="L17" s="107"/>
      <c r="M17" s="114"/>
    </row>
    <row r="18" spans="1:13" ht="12" customHeight="1" x14ac:dyDescent="0.2">
      <c r="A18" s="102">
        <f t="shared" ref="A18:B18" si="17">A17+100</f>
        <v>15701</v>
      </c>
      <c r="B18" s="102">
        <f t="shared" si="17"/>
        <v>15800</v>
      </c>
      <c r="C18" s="107">
        <f t="shared" si="1"/>
        <v>15750.5</v>
      </c>
      <c r="D18" s="107">
        <f t="shared" si="2"/>
        <v>13340.5</v>
      </c>
      <c r="E18" s="108">
        <f>'Regular 1'!I44</f>
        <v>181.53000000000003</v>
      </c>
      <c r="F18" s="102">
        <f t="shared" si="3"/>
        <v>49.224000000000032</v>
      </c>
      <c r="G18" s="108">
        <f t="shared" si="0"/>
        <v>132.30599999999998</v>
      </c>
      <c r="H18" s="15"/>
      <c r="I18" s="102"/>
      <c r="J18" s="118"/>
      <c r="K18" s="102"/>
      <c r="L18" s="107"/>
      <c r="M18" s="114"/>
    </row>
    <row r="19" spans="1:13" ht="12" customHeight="1" x14ac:dyDescent="0.2">
      <c r="A19" s="102">
        <f t="shared" ref="A19:B19" si="18">A18+100</f>
        <v>15801</v>
      </c>
      <c r="B19" s="102">
        <f t="shared" si="18"/>
        <v>15900</v>
      </c>
      <c r="C19" s="107">
        <f t="shared" si="1"/>
        <v>15850.5</v>
      </c>
      <c r="D19" s="107">
        <f t="shared" si="2"/>
        <v>13440.5</v>
      </c>
      <c r="E19" s="108">
        <f>'Regular 1'!I45</f>
        <v>184.53000000000003</v>
      </c>
      <c r="F19" s="102">
        <f t="shared" si="3"/>
        <v>45.224000000000032</v>
      </c>
      <c r="G19" s="108">
        <f t="shared" si="0"/>
        <v>139.30599999999998</v>
      </c>
      <c r="H19" s="15"/>
      <c r="I19" s="102"/>
      <c r="J19" s="118"/>
      <c r="K19" s="102"/>
      <c r="L19" s="107"/>
      <c r="M19" s="114"/>
    </row>
    <row r="20" spans="1:13" ht="12" customHeight="1" x14ac:dyDescent="0.2">
      <c r="A20" s="102">
        <f t="shared" ref="A20:B20" si="19">A19+100</f>
        <v>15901</v>
      </c>
      <c r="B20" s="102">
        <f t="shared" si="19"/>
        <v>16000</v>
      </c>
      <c r="C20" s="107">
        <f t="shared" si="1"/>
        <v>15950.5</v>
      </c>
      <c r="D20" s="107">
        <f t="shared" si="2"/>
        <v>13540.5</v>
      </c>
      <c r="E20" s="108">
        <f>'Regular 1'!I46</f>
        <v>187.53000000000003</v>
      </c>
      <c r="F20" s="102">
        <f t="shared" si="3"/>
        <v>41.224000000000032</v>
      </c>
      <c r="G20" s="108">
        <f t="shared" si="0"/>
        <v>146.30599999999998</v>
      </c>
      <c r="H20" s="15"/>
      <c r="I20" s="102"/>
      <c r="J20" s="118"/>
      <c r="K20" s="102"/>
      <c r="L20" s="107"/>
      <c r="M20" s="114"/>
    </row>
    <row r="21" spans="1:13" ht="12" customHeight="1" x14ac:dyDescent="0.2">
      <c r="A21" s="102">
        <f t="shared" ref="A21:B21" si="20">A20+100</f>
        <v>16001</v>
      </c>
      <c r="B21" s="102">
        <f t="shared" si="20"/>
        <v>16100</v>
      </c>
      <c r="C21" s="107">
        <f t="shared" si="1"/>
        <v>16050.5</v>
      </c>
      <c r="D21" s="107">
        <f t="shared" si="2"/>
        <v>13640.5</v>
      </c>
      <c r="E21" s="108">
        <f>'Regular 1'!I47</f>
        <v>190.53000000000003</v>
      </c>
      <c r="F21" s="102">
        <f t="shared" si="3"/>
        <v>37.224000000000032</v>
      </c>
      <c r="G21" s="108">
        <f t="shared" si="0"/>
        <v>153.30599999999998</v>
      </c>
      <c r="H21" s="15"/>
      <c r="I21" s="102"/>
      <c r="J21" s="118"/>
      <c r="K21" s="102"/>
      <c r="L21" s="107"/>
      <c r="M21" s="114"/>
    </row>
    <row r="22" spans="1:13" ht="12" customHeight="1" x14ac:dyDescent="0.2">
      <c r="A22" s="102">
        <f t="shared" ref="A22:B22" si="21">A21+100</f>
        <v>16101</v>
      </c>
      <c r="B22" s="102">
        <f t="shared" si="21"/>
        <v>16200</v>
      </c>
      <c r="C22" s="107">
        <f t="shared" si="1"/>
        <v>16150.5</v>
      </c>
      <c r="D22" s="107">
        <f t="shared" si="2"/>
        <v>13740.5</v>
      </c>
      <c r="E22" s="108">
        <f>'Regular 1'!I48</f>
        <v>193.53000000000003</v>
      </c>
      <c r="F22" s="102">
        <f t="shared" si="3"/>
        <v>33.224000000000032</v>
      </c>
      <c r="G22" s="108">
        <f t="shared" si="0"/>
        <v>160.30599999999998</v>
      </c>
      <c r="H22" s="15"/>
      <c r="I22" s="102"/>
      <c r="J22" s="118"/>
      <c r="K22" s="102"/>
      <c r="L22" s="107"/>
      <c r="M22" s="114"/>
    </row>
    <row r="23" spans="1:13" ht="12" customHeight="1" x14ac:dyDescent="0.2">
      <c r="A23" s="102">
        <f t="shared" ref="A23:B23" si="22">A22+100</f>
        <v>16201</v>
      </c>
      <c r="B23" s="102">
        <f t="shared" si="22"/>
        <v>16300</v>
      </c>
      <c r="C23" s="107">
        <f t="shared" si="1"/>
        <v>16250.5</v>
      </c>
      <c r="D23" s="107">
        <f t="shared" si="2"/>
        <v>13840.5</v>
      </c>
      <c r="E23" s="108">
        <f>'Regular 1'!I49</f>
        <v>196.53000000000003</v>
      </c>
      <c r="F23" s="102">
        <f t="shared" si="3"/>
        <v>29.224000000000032</v>
      </c>
      <c r="G23" s="108">
        <f t="shared" si="0"/>
        <v>167.30599999999998</v>
      </c>
      <c r="H23" s="15"/>
      <c r="I23" s="102"/>
      <c r="J23" s="118"/>
      <c r="K23" s="102"/>
      <c r="L23" s="107"/>
      <c r="M23" s="114"/>
    </row>
    <row r="24" spans="1:13" ht="12" customHeight="1" x14ac:dyDescent="0.2">
      <c r="A24" s="102">
        <f t="shared" ref="A24:B24" si="23">A23+100</f>
        <v>16301</v>
      </c>
      <c r="B24" s="102">
        <f t="shared" si="23"/>
        <v>16400</v>
      </c>
      <c r="C24" s="107">
        <f t="shared" si="1"/>
        <v>16350.5</v>
      </c>
      <c r="D24" s="107">
        <f t="shared" si="2"/>
        <v>13940.5</v>
      </c>
      <c r="E24" s="108">
        <f>'Regular 1'!I50</f>
        <v>199.53000000000003</v>
      </c>
      <c r="F24" s="102">
        <f t="shared" si="3"/>
        <v>25.224000000000032</v>
      </c>
      <c r="G24" s="108">
        <f t="shared" si="0"/>
        <v>174.30599999999998</v>
      </c>
      <c r="H24" s="15"/>
      <c r="I24" s="102"/>
      <c r="J24" s="118"/>
      <c r="K24" s="102"/>
      <c r="L24" s="107"/>
      <c r="M24" s="114"/>
    </row>
    <row r="25" spans="1:13" ht="12" customHeight="1" x14ac:dyDescent="0.2">
      <c r="A25" s="102">
        <f t="shared" ref="A25:B25" si="24">A24+100</f>
        <v>16401</v>
      </c>
      <c r="B25" s="102">
        <f t="shared" si="24"/>
        <v>16500</v>
      </c>
      <c r="C25" s="107">
        <f t="shared" si="1"/>
        <v>16450.5</v>
      </c>
      <c r="D25" s="107">
        <f t="shared" si="2"/>
        <v>14040.5</v>
      </c>
      <c r="E25" s="108">
        <f>'Regular 1'!I52</f>
        <v>202.53000000000003</v>
      </c>
      <c r="F25" s="102">
        <f t="shared" si="3"/>
        <v>21.224000000000032</v>
      </c>
      <c r="G25" s="108">
        <f t="shared" si="0"/>
        <v>181.30599999999998</v>
      </c>
      <c r="H25" s="15"/>
      <c r="I25" s="102"/>
      <c r="J25" s="118"/>
      <c r="K25" s="102"/>
      <c r="L25" s="107"/>
      <c r="M25" s="114"/>
    </row>
    <row r="26" spans="1:13" ht="12" customHeight="1" x14ac:dyDescent="0.2">
      <c r="A26" s="102">
        <f t="shared" ref="A26:B26" si="25">A25+100</f>
        <v>16501</v>
      </c>
      <c r="B26" s="102">
        <f t="shared" si="25"/>
        <v>16600</v>
      </c>
      <c r="C26" s="107">
        <f t="shared" si="1"/>
        <v>16550.5</v>
      </c>
      <c r="D26" s="107">
        <f t="shared" si="2"/>
        <v>14140.5</v>
      </c>
      <c r="E26" s="108">
        <f>'Regular 1'!I53</f>
        <v>205.53000000000003</v>
      </c>
      <c r="F26" s="102">
        <f t="shared" si="3"/>
        <v>17.224000000000032</v>
      </c>
      <c r="G26" s="108">
        <f t="shared" si="0"/>
        <v>188.30599999999998</v>
      </c>
      <c r="H26" s="15"/>
      <c r="I26" s="102"/>
      <c r="J26" s="118"/>
      <c r="K26" s="102"/>
      <c r="L26" s="107"/>
      <c r="M26" s="114"/>
    </row>
    <row r="27" spans="1:13" ht="12" customHeight="1" x14ac:dyDescent="0.2">
      <c r="A27" s="102">
        <f t="shared" ref="A27:B27" si="26">A26+100</f>
        <v>16601</v>
      </c>
      <c r="B27" s="102">
        <f t="shared" si="26"/>
        <v>16700</v>
      </c>
      <c r="C27" s="107">
        <f t="shared" si="1"/>
        <v>16650.5</v>
      </c>
      <c r="D27" s="107">
        <f t="shared" si="2"/>
        <v>14240.5</v>
      </c>
      <c r="E27" s="108">
        <f>'Regular 1'!I54</f>
        <v>208.53000000000003</v>
      </c>
      <c r="F27" s="102">
        <f t="shared" si="3"/>
        <v>13.224000000000032</v>
      </c>
      <c r="G27" s="108">
        <f t="shared" si="0"/>
        <v>195.30599999999998</v>
      </c>
      <c r="H27" s="15"/>
      <c r="I27" s="102"/>
      <c r="J27" s="118"/>
      <c r="K27" s="102"/>
      <c r="L27" s="107"/>
      <c r="M27" s="114"/>
    </row>
    <row r="28" spans="1:13" ht="12" customHeight="1" x14ac:dyDescent="0.2">
      <c r="A28" s="102">
        <f t="shared" ref="A28:B28" si="27">A27+100</f>
        <v>16701</v>
      </c>
      <c r="B28" s="102">
        <f t="shared" si="27"/>
        <v>16800</v>
      </c>
      <c r="C28" s="107">
        <f t="shared" si="1"/>
        <v>16750.5</v>
      </c>
      <c r="D28" s="107">
        <f t="shared" si="2"/>
        <v>14340.5</v>
      </c>
      <c r="E28" s="108">
        <f>'Regular 1'!I55</f>
        <v>211.53000000000003</v>
      </c>
      <c r="F28" s="102">
        <f t="shared" si="3"/>
        <v>9.2240000000000322</v>
      </c>
      <c r="G28" s="108">
        <f t="shared" si="0"/>
        <v>202.30599999999998</v>
      </c>
      <c r="H28" s="15"/>
      <c r="I28" s="102"/>
      <c r="J28" s="118"/>
      <c r="K28" s="102"/>
      <c r="L28" s="107"/>
      <c r="M28" s="114"/>
    </row>
    <row r="29" spans="1:13" ht="12.75" customHeight="1" x14ac:dyDescent="0.2">
      <c r="A29" s="102">
        <f t="shared" ref="A29:B30" si="28">A28+100</f>
        <v>16801</v>
      </c>
      <c r="B29" s="102">
        <f t="shared" si="28"/>
        <v>16900</v>
      </c>
      <c r="C29" s="107">
        <f t="shared" si="1"/>
        <v>16850.5</v>
      </c>
      <c r="D29" s="107">
        <f t="shared" si="2"/>
        <v>14440.5</v>
      </c>
      <c r="E29" s="108">
        <f>'Regular 1'!I56</f>
        <v>214.53000000000003</v>
      </c>
      <c r="F29" s="102">
        <f t="shared" si="3"/>
        <v>5.2240000000000322</v>
      </c>
      <c r="G29" s="108">
        <f t="shared" si="0"/>
        <v>209.30599999999998</v>
      </c>
      <c r="H29" s="102"/>
      <c r="J29" s="102"/>
      <c r="K29" s="102"/>
      <c r="L29" s="107"/>
      <c r="M29" s="114"/>
    </row>
    <row r="30" spans="1:13" ht="12.75" customHeight="1" x14ac:dyDescent="0.2">
      <c r="A30" s="102">
        <f t="shared" si="28"/>
        <v>16901</v>
      </c>
      <c r="B30" s="102">
        <f t="shared" si="28"/>
        <v>17000</v>
      </c>
      <c r="C30" s="107">
        <f t="shared" ref="C30" si="29">(A30+B30)/2</f>
        <v>16950.5</v>
      </c>
      <c r="D30" s="107">
        <f t="shared" si="2"/>
        <v>14540.5</v>
      </c>
      <c r="E30" s="108">
        <f>'Regular 1'!I57</f>
        <v>217.53000000000003</v>
      </c>
      <c r="F30" s="102">
        <f t="shared" si="3"/>
        <v>1.2240000000000322</v>
      </c>
      <c r="G30" s="108">
        <f t="shared" ref="G30" si="30">E30-F30</f>
        <v>216.30599999999998</v>
      </c>
      <c r="H30" s="102"/>
      <c r="J30" s="102"/>
      <c r="K30" s="102"/>
      <c r="L30" s="107"/>
      <c r="M30" s="114"/>
    </row>
    <row r="31" spans="1:13" ht="12.75" customHeight="1" x14ac:dyDescent="0.2">
      <c r="A31" s="102"/>
      <c r="B31" s="102"/>
      <c r="C31" s="107"/>
      <c r="D31" s="107"/>
      <c r="E31" s="108"/>
      <c r="F31" s="102"/>
      <c r="G31" s="108"/>
      <c r="H31" s="102"/>
      <c r="J31" s="102"/>
      <c r="K31" s="102"/>
      <c r="L31" s="107"/>
      <c r="M31" s="114"/>
    </row>
    <row r="32" spans="1:13" ht="12.75" customHeight="1" x14ac:dyDescent="0.2">
      <c r="A32" s="102"/>
      <c r="B32" s="102"/>
      <c r="C32" s="102"/>
      <c r="D32" s="102"/>
      <c r="E32" s="102"/>
      <c r="F32" s="102"/>
      <c r="G32" s="102"/>
      <c r="H32" s="102"/>
      <c r="J32" s="102"/>
      <c r="K32" s="102"/>
      <c r="L32" s="107"/>
      <c r="M32" s="114"/>
    </row>
    <row r="33" spans="1:15" ht="12.75" customHeight="1" x14ac:dyDescent="0.2">
      <c r="A33" s="102"/>
      <c r="B33" s="102"/>
      <c r="C33" s="102"/>
      <c r="D33" s="102"/>
      <c r="E33" s="102"/>
      <c r="F33" s="102"/>
      <c r="G33" s="102"/>
      <c r="H33" s="102"/>
      <c r="J33" s="102"/>
      <c r="K33" s="102"/>
      <c r="L33" s="107"/>
      <c r="M33" s="114"/>
    </row>
    <row r="34" spans="1:15" ht="12.75" customHeight="1" x14ac:dyDescent="0.2">
      <c r="A34" s="102"/>
      <c r="B34" s="102"/>
      <c r="C34" s="102"/>
      <c r="D34" s="102"/>
      <c r="E34" s="102"/>
      <c r="F34" s="102"/>
      <c r="G34" s="102"/>
      <c r="H34" s="102"/>
      <c r="J34" s="102"/>
      <c r="K34" s="102"/>
      <c r="L34" s="107"/>
      <c r="M34" s="114"/>
    </row>
    <row r="35" spans="1:15" ht="12.75" customHeight="1" x14ac:dyDescent="0.2">
      <c r="A35" s="102"/>
      <c r="B35" s="102"/>
      <c r="C35" s="102"/>
      <c r="D35" s="102"/>
      <c r="E35" s="102"/>
      <c r="F35" s="102"/>
      <c r="G35" s="102"/>
      <c r="H35" s="102"/>
      <c r="J35" s="102"/>
      <c r="K35" s="102"/>
      <c r="L35" s="107"/>
      <c r="M35" s="114"/>
      <c r="O35" s="102"/>
    </row>
    <row r="36" spans="1:15" ht="12.75" customHeight="1" x14ac:dyDescent="0.2">
      <c r="A36" s="102"/>
      <c r="B36" s="102"/>
      <c r="C36" s="102"/>
      <c r="D36" s="102"/>
      <c r="E36" s="102"/>
      <c r="F36" s="102"/>
      <c r="G36" s="102"/>
      <c r="H36" s="102"/>
      <c r="J36" s="102"/>
      <c r="K36" s="102"/>
      <c r="L36" s="107"/>
      <c r="M36" s="114"/>
      <c r="O36" s="102"/>
    </row>
    <row r="37" spans="1:15" ht="12.75" customHeight="1" x14ac:dyDescent="0.2">
      <c r="A37" s="102"/>
      <c r="B37" s="102"/>
      <c r="C37" s="102"/>
      <c r="D37" s="102"/>
      <c r="E37" s="102"/>
      <c r="F37" s="102"/>
      <c r="G37" s="102"/>
      <c r="H37" s="102"/>
      <c r="J37" s="102"/>
      <c r="K37" s="102"/>
      <c r="L37" s="107"/>
      <c r="M37" s="114"/>
      <c r="O37" s="102"/>
    </row>
    <row r="38" spans="1:15" ht="12.75" customHeight="1" x14ac:dyDescent="0.2">
      <c r="A38" s="102"/>
      <c r="B38" s="102"/>
      <c r="C38" s="102"/>
      <c r="D38" s="102"/>
      <c r="E38" s="102"/>
      <c r="F38" s="102"/>
      <c r="G38" s="102"/>
      <c r="H38" s="102"/>
      <c r="J38" s="102"/>
      <c r="K38" s="102"/>
      <c r="L38" s="107"/>
      <c r="M38" s="114"/>
      <c r="O38" s="102"/>
    </row>
    <row r="39" spans="1:15" ht="12.75" customHeight="1" x14ac:dyDescent="0.2">
      <c r="A39" s="102"/>
      <c r="B39" s="102"/>
      <c r="C39" s="102"/>
      <c r="D39" s="102"/>
      <c r="E39" s="102"/>
      <c r="F39" s="102"/>
      <c r="G39" s="102"/>
      <c r="H39" s="102"/>
      <c r="J39" s="102"/>
      <c r="K39" s="102"/>
      <c r="L39" s="107"/>
      <c r="M39" s="114"/>
      <c r="O39" s="102"/>
    </row>
    <row r="40" spans="1:15" ht="12.75" customHeight="1" x14ac:dyDescent="0.2">
      <c r="A40" s="102"/>
      <c r="B40" s="102"/>
      <c r="C40" s="102"/>
      <c r="D40" s="102"/>
      <c r="E40" s="102"/>
      <c r="F40" s="102"/>
      <c r="G40" s="102"/>
      <c r="H40" s="102"/>
      <c r="K40" s="119"/>
      <c r="N40" s="102"/>
      <c r="O40" s="102"/>
    </row>
    <row r="41" spans="1:15" ht="12.75" customHeight="1" x14ac:dyDescent="0.2">
      <c r="A41" s="102"/>
      <c r="B41" s="102"/>
      <c r="C41" s="102"/>
      <c r="D41" s="102"/>
      <c r="E41" s="102"/>
      <c r="F41" s="102"/>
      <c r="G41" s="102"/>
      <c r="H41" s="15"/>
      <c r="K41" s="119"/>
      <c r="N41" s="102"/>
      <c r="O41" s="102"/>
    </row>
    <row r="42" spans="1:15" ht="12.75" customHeight="1" x14ac:dyDescent="0.2">
      <c r="A42" s="102"/>
      <c r="B42" s="102"/>
      <c r="C42" s="102"/>
      <c r="D42" s="102"/>
      <c r="E42" s="102"/>
      <c r="F42" s="102"/>
      <c r="G42" s="102"/>
      <c r="H42" s="15"/>
      <c r="K42" s="119"/>
      <c r="N42" s="102"/>
      <c r="O42" s="102"/>
    </row>
    <row r="43" spans="1:15" ht="12.75" customHeight="1" x14ac:dyDescent="0.2">
      <c r="A43" s="102"/>
      <c r="B43" s="102"/>
      <c r="C43" s="102"/>
      <c r="D43" s="102"/>
      <c r="E43" s="102"/>
      <c r="F43" s="102"/>
      <c r="G43" s="102"/>
      <c r="H43" s="15"/>
      <c r="K43" s="119"/>
      <c r="N43" s="102"/>
      <c r="O43" s="102"/>
    </row>
    <row r="44" spans="1:15" ht="12.75" customHeight="1" x14ac:dyDescent="0.2">
      <c r="A44" s="102"/>
      <c r="B44" s="102"/>
      <c r="C44" s="102"/>
      <c r="D44" s="102"/>
      <c r="E44" s="102"/>
      <c r="F44" s="102"/>
      <c r="G44" s="102"/>
      <c r="H44" s="15"/>
      <c r="K44" s="119"/>
      <c r="N44" s="102"/>
      <c r="O44" s="102"/>
    </row>
    <row r="45" spans="1:15" ht="12.75" customHeight="1" x14ac:dyDescent="0.2">
      <c r="A45" s="102"/>
      <c r="B45" s="102"/>
      <c r="C45" s="102"/>
      <c r="D45" s="102"/>
      <c r="E45" s="102"/>
      <c r="F45" s="102"/>
      <c r="G45" s="102"/>
      <c r="H45" s="15"/>
      <c r="K45" s="119"/>
      <c r="N45" s="102"/>
      <c r="O45" s="102"/>
    </row>
    <row r="46" spans="1:15" ht="12.75" customHeight="1" x14ac:dyDescent="0.2">
      <c r="A46" s="102"/>
      <c r="B46" s="102"/>
      <c r="C46" s="102"/>
      <c r="D46" s="102"/>
      <c r="E46" s="102"/>
      <c r="F46" s="102"/>
      <c r="G46" s="102"/>
      <c r="H46" s="15"/>
      <c r="K46" s="119"/>
      <c r="N46" s="102"/>
      <c r="O46" s="102"/>
    </row>
    <row r="47" spans="1:15" ht="12.75" customHeight="1" x14ac:dyDescent="0.2">
      <c r="A47" s="102"/>
      <c r="B47" s="102"/>
      <c r="C47" s="102"/>
      <c r="D47" s="102"/>
      <c r="E47" s="102"/>
      <c r="F47" s="102"/>
      <c r="G47" s="102"/>
      <c r="H47" s="15"/>
      <c r="K47" s="119"/>
      <c r="N47" s="102"/>
      <c r="O47" s="102"/>
    </row>
    <row r="48" spans="1:15" ht="12.75" customHeight="1" x14ac:dyDescent="0.2">
      <c r="A48" s="102"/>
      <c r="B48" s="102"/>
      <c r="C48" s="102"/>
      <c r="D48" s="102"/>
      <c r="E48" s="102"/>
      <c r="F48" s="102"/>
      <c r="G48" s="102"/>
      <c r="H48" s="15"/>
      <c r="K48" s="119"/>
      <c r="N48" s="102"/>
      <c r="O48" s="102"/>
    </row>
    <row r="49" spans="1:15" ht="12.75" customHeight="1" x14ac:dyDescent="0.2">
      <c r="A49" s="102"/>
      <c r="B49" s="102"/>
      <c r="C49" s="102"/>
      <c r="D49" s="102"/>
      <c r="E49" s="102"/>
      <c r="F49" s="102"/>
      <c r="G49" s="102"/>
      <c r="H49" s="15"/>
      <c r="K49" s="119"/>
      <c r="N49" s="102"/>
      <c r="O49" s="102"/>
    </row>
    <row r="50" spans="1:15" ht="12.75" customHeight="1" x14ac:dyDescent="0.2">
      <c r="A50" s="102"/>
      <c r="B50" s="102"/>
      <c r="C50" s="102"/>
      <c r="D50" s="102"/>
      <c r="E50" s="102"/>
      <c r="F50" s="102"/>
      <c r="G50" s="102"/>
      <c r="H50" s="15"/>
      <c r="K50" s="119"/>
      <c r="N50" s="102"/>
      <c r="O50" s="102"/>
    </row>
    <row r="51" spans="1:15" ht="12.75" customHeight="1" x14ac:dyDescent="0.2">
      <c r="A51" s="102"/>
      <c r="B51" s="102"/>
      <c r="C51" s="102"/>
      <c r="D51" s="102"/>
      <c r="E51" s="102"/>
      <c r="F51" s="102"/>
      <c r="G51" s="102"/>
      <c r="H51" s="15"/>
      <c r="K51" s="119"/>
      <c r="N51" s="102"/>
      <c r="O51" s="102"/>
    </row>
    <row r="52" spans="1:15" ht="12.75" customHeight="1" x14ac:dyDescent="0.2">
      <c r="A52" s="102"/>
      <c r="B52" s="102"/>
      <c r="C52" s="102"/>
      <c r="D52" s="102"/>
      <c r="E52" s="102"/>
      <c r="F52" s="102"/>
      <c r="G52" s="102"/>
      <c r="H52" s="15"/>
      <c r="K52" s="119"/>
      <c r="N52" s="102"/>
      <c r="O52" s="102"/>
    </row>
    <row r="53" spans="1:15" ht="12.75" customHeight="1" x14ac:dyDescent="0.2">
      <c r="A53" s="102"/>
      <c r="B53" s="102"/>
      <c r="C53" s="102"/>
      <c r="D53" s="102"/>
      <c r="E53" s="102"/>
      <c r="F53" s="102"/>
      <c r="G53" s="102"/>
      <c r="H53" s="15"/>
      <c r="K53" s="119"/>
      <c r="N53" s="102"/>
      <c r="O53" s="102"/>
    </row>
    <row r="54" spans="1:15" ht="12.75" customHeight="1" x14ac:dyDescent="0.2">
      <c r="A54" s="102"/>
      <c r="B54" s="102"/>
      <c r="C54" s="102"/>
      <c r="D54" s="102"/>
      <c r="E54" s="102"/>
      <c r="F54" s="102"/>
      <c r="G54" s="102"/>
      <c r="H54" s="15"/>
      <c r="K54" s="119"/>
      <c r="N54" s="102"/>
      <c r="O54" s="102"/>
    </row>
    <row r="55" spans="1:15" ht="12.75" customHeight="1" x14ac:dyDescent="0.2">
      <c r="A55" s="102"/>
      <c r="B55" s="102"/>
      <c r="C55" s="102"/>
      <c r="D55" s="102"/>
      <c r="E55" s="102"/>
      <c r="F55" s="102"/>
      <c r="G55" s="102"/>
      <c r="H55" s="15"/>
      <c r="K55" s="119"/>
      <c r="N55" s="102"/>
      <c r="O55" s="102"/>
    </row>
    <row r="56" spans="1:15" ht="12.75" customHeight="1" x14ac:dyDescent="0.2">
      <c r="A56" s="102"/>
      <c r="B56" s="102"/>
      <c r="C56" s="102"/>
      <c r="D56" s="102"/>
      <c r="E56" s="102"/>
      <c r="F56" s="102"/>
      <c r="G56" s="102"/>
      <c r="H56" s="15"/>
      <c r="K56" s="119"/>
      <c r="N56" s="102"/>
      <c r="O56" s="102"/>
    </row>
    <row r="57" spans="1:15" ht="12.75" customHeight="1" x14ac:dyDescent="0.2">
      <c r="A57" s="102"/>
      <c r="B57" s="102"/>
      <c r="C57" s="102"/>
      <c r="D57" s="102"/>
      <c r="E57" s="102"/>
      <c r="F57" s="102"/>
      <c r="G57" s="102"/>
      <c r="H57" s="15"/>
      <c r="K57" s="119"/>
      <c r="N57" s="102"/>
      <c r="O57" s="102"/>
    </row>
    <row r="58" spans="1:15" ht="12.75" customHeight="1" x14ac:dyDescent="0.2">
      <c r="A58" s="102"/>
      <c r="B58" s="102"/>
      <c r="C58" s="102"/>
      <c r="D58" s="102"/>
      <c r="E58" s="102"/>
      <c r="F58" s="102"/>
      <c r="G58" s="102"/>
      <c r="H58" s="15"/>
      <c r="K58" s="119"/>
      <c r="N58" s="102"/>
      <c r="O58" s="102"/>
    </row>
    <row r="59" spans="1:15" ht="12.75" customHeight="1" x14ac:dyDescent="0.2">
      <c r="A59" s="102"/>
      <c r="B59" s="102"/>
      <c r="C59" s="102"/>
      <c r="D59" s="102"/>
      <c r="E59" s="102"/>
      <c r="F59" s="102"/>
      <c r="G59" s="102"/>
      <c r="H59" s="15"/>
      <c r="K59" s="119"/>
      <c r="N59" s="102"/>
      <c r="O59" s="102"/>
    </row>
    <row r="60" spans="1:15" ht="12.75" customHeight="1" x14ac:dyDescent="0.2">
      <c r="A60" s="102"/>
      <c r="B60" s="102"/>
      <c r="C60" s="102"/>
      <c r="D60" s="102"/>
      <c r="E60" s="102"/>
      <c r="F60" s="102"/>
      <c r="G60" s="102"/>
      <c r="H60" s="15"/>
      <c r="K60" s="119"/>
      <c r="N60" s="102"/>
      <c r="O60" s="102"/>
    </row>
    <row r="61" spans="1:15" ht="12.75" customHeight="1" x14ac:dyDescent="0.2">
      <c r="A61" s="102"/>
      <c r="B61" s="102"/>
      <c r="C61" s="102"/>
      <c r="D61" s="102"/>
      <c r="E61" s="102"/>
      <c r="F61" s="102"/>
      <c r="G61" s="102"/>
      <c r="H61" s="15"/>
      <c r="K61" s="119"/>
      <c r="N61" s="102"/>
      <c r="O61" s="102"/>
    </row>
    <row r="62" spans="1:15" ht="12.75" customHeight="1" x14ac:dyDescent="0.2">
      <c r="A62" s="102"/>
      <c r="B62" s="102"/>
      <c r="C62" s="102"/>
      <c r="D62" s="102"/>
      <c r="E62" s="102"/>
      <c r="F62" s="102"/>
      <c r="G62" s="102"/>
      <c r="H62" s="15"/>
      <c r="K62" s="119"/>
      <c r="N62" s="102"/>
      <c r="O62" s="102"/>
    </row>
    <row r="63" spans="1:15" ht="12.75" customHeight="1" x14ac:dyDescent="0.2">
      <c r="A63" s="102"/>
      <c r="B63" s="102"/>
      <c r="C63" s="102"/>
      <c r="D63" s="102"/>
      <c r="E63" s="102"/>
      <c r="F63" s="102"/>
      <c r="G63" s="102"/>
      <c r="H63" s="15"/>
      <c r="K63" s="119"/>
      <c r="N63" s="102"/>
      <c r="O63" s="102"/>
    </row>
    <row r="64" spans="1:15" ht="12.75" customHeight="1" x14ac:dyDescent="0.2">
      <c r="A64" s="102"/>
      <c r="B64" s="102"/>
      <c r="C64" s="102"/>
      <c r="D64" s="102"/>
      <c r="E64" s="102"/>
      <c r="F64" s="102"/>
      <c r="G64" s="102"/>
      <c r="H64" s="15"/>
      <c r="K64" s="119"/>
      <c r="N64" s="102"/>
      <c r="O64" s="102"/>
    </row>
    <row r="65" spans="1:15" ht="12.75" customHeight="1" x14ac:dyDescent="0.2">
      <c r="A65" s="102"/>
      <c r="B65" s="102"/>
      <c r="C65" s="102"/>
      <c r="D65" s="102"/>
      <c r="E65" s="102"/>
      <c r="F65" s="102"/>
      <c r="G65" s="102"/>
      <c r="H65" s="15"/>
      <c r="K65" s="119"/>
      <c r="N65" s="102"/>
      <c r="O65" s="102"/>
    </row>
    <row r="66" spans="1:15" ht="12.75" customHeight="1" x14ac:dyDescent="0.2">
      <c r="A66" s="102"/>
      <c r="B66" s="102"/>
      <c r="C66" s="102"/>
      <c r="D66" s="102"/>
      <c r="E66" s="102"/>
      <c r="F66" s="102"/>
      <c r="G66" s="102"/>
      <c r="H66" s="15"/>
      <c r="K66" s="119"/>
      <c r="N66" s="102"/>
      <c r="O66" s="102"/>
    </row>
    <row r="67" spans="1:15" ht="12.75" customHeight="1" x14ac:dyDescent="0.2">
      <c r="A67" s="102"/>
      <c r="B67" s="102"/>
      <c r="C67" s="102"/>
      <c r="D67" s="102"/>
      <c r="E67" s="102"/>
      <c r="F67" s="102"/>
      <c r="G67" s="102"/>
      <c r="H67" s="15"/>
      <c r="K67" s="119"/>
      <c r="N67" s="102"/>
      <c r="O67" s="102"/>
    </row>
    <row r="68" spans="1:15" ht="12.75" customHeight="1" x14ac:dyDescent="0.2">
      <c r="A68" s="102"/>
      <c r="B68" s="102"/>
      <c r="C68" s="102"/>
      <c r="D68" s="102"/>
      <c r="E68" s="102"/>
      <c r="F68" s="102"/>
      <c r="G68" s="102"/>
      <c r="H68" s="15"/>
      <c r="K68" s="119"/>
      <c r="N68" s="102"/>
      <c r="O68" s="102"/>
    </row>
    <row r="69" spans="1:15" ht="12.75" customHeight="1" x14ac:dyDescent="0.2">
      <c r="A69" s="102"/>
      <c r="B69" s="102"/>
      <c r="C69" s="102"/>
      <c r="D69" s="102"/>
      <c r="E69" s="102"/>
      <c r="F69" s="102"/>
      <c r="G69" s="102"/>
      <c r="H69" s="15"/>
      <c r="K69" s="119"/>
      <c r="N69" s="102"/>
      <c r="O69" s="102"/>
    </row>
    <row r="70" spans="1:15" ht="12.75" customHeight="1" x14ac:dyDescent="0.2">
      <c r="A70" s="102"/>
      <c r="B70" s="102"/>
      <c r="C70" s="102"/>
      <c r="D70" s="102"/>
      <c r="E70" s="102"/>
      <c r="F70" s="102"/>
      <c r="G70" s="102"/>
      <c r="H70" s="15"/>
      <c r="K70" s="119"/>
      <c r="N70" s="102"/>
      <c r="O70" s="102"/>
    </row>
    <row r="71" spans="1:15" ht="12.75" customHeight="1" x14ac:dyDescent="0.2">
      <c r="A71" s="102"/>
      <c r="B71" s="102"/>
      <c r="C71" s="102"/>
      <c r="D71" s="102"/>
      <c r="E71" s="102"/>
      <c r="F71" s="102"/>
      <c r="G71" s="102"/>
      <c r="H71" s="15"/>
      <c r="K71" s="119"/>
      <c r="N71" s="102"/>
      <c r="O71" s="102"/>
    </row>
    <row r="72" spans="1:15" ht="12.75" customHeight="1" x14ac:dyDescent="0.2">
      <c r="A72" s="102"/>
      <c r="B72" s="102"/>
      <c r="C72" s="102"/>
      <c r="D72" s="102"/>
      <c r="E72" s="102"/>
      <c r="F72" s="102"/>
      <c r="G72" s="102"/>
      <c r="H72" s="15"/>
      <c r="K72" s="119"/>
      <c r="N72" s="102"/>
      <c r="O72" s="102"/>
    </row>
    <row r="73" spans="1:15" ht="12.75" customHeight="1" x14ac:dyDescent="0.2">
      <c r="A73" s="102"/>
      <c r="B73" s="102"/>
      <c r="C73" s="102"/>
      <c r="D73" s="102"/>
      <c r="E73" s="102"/>
      <c r="F73" s="102"/>
      <c r="G73" s="102"/>
      <c r="H73" s="15"/>
      <c r="K73" s="119"/>
      <c r="N73" s="102"/>
      <c r="O73" s="102"/>
    </row>
    <row r="74" spans="1:15" ht="12.75" customHeight="1" x14ac:dyDescent="0.2">
      <c r="A74" s="102"/>
      <c r="B74" s="102"/>
      <c r="C74" s="102"/>
      <c r="D74" s="102"/>
      <c r="E74" s="102"/>
      <c r="F74" s="102"/>
      <c r="G74" s="102"/>
      <c r="H74" s="15"/>
      <c r="K74" s="119"/>
      <c r="N74" s="102"/>
      <c r="O74" s="102"/>
    </row>
    <row r="75" spans="1:15" ht="12.75" customHeight="1" x14ac:dyDescent="0.2">
      <c r="A75" s="102"/>
      <c r="B75" s="102"/>
      <c r="C75" s="102"/>
      <c r="D75" s="102"/>
      <c r="E75" s="102"/>
      <c r="F75" s="102"/>
      <c r="G75" s="102"/>
      <c r="H75" s="15"/>
      <c r="K75" s="119"/>
      <c r="N75" s="102"/>
      <c r="O75" s="102"/>
    </row>
    <row r="76" spans="1:15" ht="12.75" customHeight="1" x14ac:dyDescent="0.2">
      <c r="A76" s="102"/>
      <c r="B76" s="102"/>
      <c r="C76" s="102"/>
      <c r="D76" s="102"/>
      <c r="E76" s="102"/>
      <c r="F76" s="102"/>
      <c r="G76" s="102"/>
      <c r="H76" s="15"/>
      <c r="K76" s="119"/>
      <c r="N76" s="102"/>
      <c r="O76" s="102"/>
    </row>
    <row r="77" spans="1:15" ht="12.75" customHeight="1" x14ac:dyDescent="0.2">
      <c r="A77" s="102"/>
      <c r="B77" s="102"/>
      <c r="C77" s="102"/>
      <c r="D77" s="102"/>
      <c r="E77" s="102"/>
      <c r="F77" s="102"/>
      <c r="G77" s="102"/>
      <c r="H77" s="15"/>
      <c r="K77" s="119"/>
      <c r="N77" s="102"/>
      <c r="O77" s="102"/>
    </row>
    <row r="78" spans="1:15" ht="12.75" customHeight="1" x14ac:dyDescent="0.2">
      <c r="A78" s="102"/>
      <c r="B78" s="102"/>
      <c r="C78" s="102"/>
      <c r="D78" s="102"/>
      <c r="E78" s="102"/>
      <c r="F78" s="102"/>
      <c r="G78" s="102"/>
      <c r="H78" s="15"/>
      <c r="K78" s="119"/>
      <c r="N78" s="102"/>
      <c r="O78" s="102"/>
    </row>
    <row r="79" spans="1:15" ht="12.75" customHeight="1" x14ac:dyDescent="0.2">
      <c r="A79" s="102"/>
      <c r="B79" s="102"/>
      <c r="C79" s="102"/>
      <c r="D79" s="102"/>
      <c r="E79" s="102"/>
      <c r="F79" s="102"/>
      <c r="G79" s="102"/>
      <c r="H79" s="15"/>
      <c r="K79" s="119"/>
      <c r="N79" s="102"/>
      <c r="O79" s="102"/>
    </row>
    <row r="80" spans="1:15" ht="12.75" customHeight="1" x14ac:dyDescent="0.2">
      <c r="A80" s="102"/>
      <c r="B80" s="102"/>
      <c r="C80" s="102"/>
      <c r="D80" s="102"/>
      <c r="E80" s="102"/>
      <c r="F80" s="102"/>
      <c r="G80" s="102"/>
      <c r="H80" s="15"/>
      <c r="K80" s="119"/>
      <c r="N80" s="102"/>
      <c r="O80" s="102"/>
    </row>
    <row r="81" spans="1:15" ht="12.75" customHeight="1" x14ac:dyDescent="0.2">
      <c r="A81" s="102"/>
      <c r="B81" s="102"/>
      <c r="C81" s="102"/>
      <c r="D81" s="102"/>
      <c r="E81" s="102"/>
      <c r="F81" s="102"/>
      <c r="G81" s="102"/>
      <c r="H81" s="15"/>
      <c r="K81" s="119"/>
      <c r="N81" s="102"/>
      <c r="O81" s="102"/>
    </row>
    <row r="82" spans="1:15" ht="12.75" customHeight="1" x14ac:dyDescent="0.2">
      <c r="A82" s="102"/>
      <c r="B82" s="102"/>
      <c r="C82" s="102"/>
      <c r="D82" s="102"/>
      <c r="E82" s="102"/>
      <c r="F82" s="102"/>
      <c r="G82" s="102"/>
      <c r="H82" s="15"/>
      <c r="K82" s="119"/>
      <c r="N82" s="102"/>
      <c r="O82" s="102"/>
    </row>
    <row r="83" spans="1:15" ht="12.75" customHeight="1" x14ac:dyDescent="0.2">
      <c r="A83" s="102"/>
      <c r="B83" s="102"/>
      <c r="C83" s="102"/>
      <c r="D83" s="102"/>
      <c r="E83" s="102"/>
      <c r="F83" s="102"/>
      <c r="G83" s="102"/>
      <c r="H83" s="15"/>
      <c r="K83" s="119"/>
      <c r="N83" s="102"/>
      <c r="O83" s="102"/>
    </row>
    <row r="84" spans="1:15" ht="12.75" customHeight="1" x14ac:dyDescent="0.2">
      <c r="A84" s="102"/>
      <c r="B84" s="102"/>
      <c r="C84" s="102"/>
      <c r="D84" s="102"/>
      <c r="E84" s="102"/>
      <c r="F84" s="102"/>
      <c r="G84" s="102"/>
      <c r="H84" s="15"/>
      <c r="K84" s="119"/>
      <c r="N84" s="102"/>
      <c r="O84" s="102"/>
    </row>
    <row r="85" spans="1:15" ht="12.75" customHeight="1" x14ac:dyDescent="0.2">
      <c r="A85" s="102"/>
      <c r="B85" s="102"/>
      <c r="C85" s="102"/>
      <c r="D85" s="102"/>
      <c r="E85" s="102"/>
      <c r="F85" s="102"/>
      <c r="G85" s="102"/>
      <c r="H85" s="15"/>
      <c r="K85" s="119"/>
      <c r="N85" s="102"/>
      <c r="O85" s="102"/>
    </row>
    <row r="86" spans="1:15" ht="12.75" customHeight="1" x14ac:dyDescent="0.2">
      <c r="A86" s="102"/>
      <c r="B86" s="102"/>
      <c r="C86" s="102"/>
      <c r="D86" s="102"/>
      <c r="E86" s="102"/>
      <c r="F86" s="102"/>
      <c r="G86" s="102"/>
      <c r="H86" s="15"/>
      <c r="K86" s="119"/>
      <c r="N86" s="102"/>
      <c r="O86" s="102"/>
    </row>
    <row r="87" spans="1:15" ht="12.75" customHeight="1" x14ac:dyDescent="0.2">
      <c r="A87" s="102"/>
      <c r="B87" s="102"/>
      <c r="C87" s="102"/>
      <c r="D87" s="102"/>
      <c r="E87" s="102"/>
      <c r="F87" s="102"/>
      <c r="G87" s="102"/>
      <c r="H87" s="15"/>
      <c r="K87" s="119"/>
      <c r="N87" s="102"/>
      <c r="O87" s="102"/>
    </row>
    <row r="88" spans="1:15" ht="12.75" customHeight="1" x14ac:dyDescent="0.2">
      <c r="A88" s="102"/>
      <c r="B88" s="102"/>
      <c r="C88" s="102"/>
      <c r="D88" s="102"/>
      <c r="E88" s="102"/>
      <c r="F88" s="102"/>
      <c r="G88" s="102"/>
      <c r="H88" s="15"/>
      <c r="K88" s="119"/>
      <c r="N88" s="102"/>
      <c r="O88" s="102"/>
    </row>
    <row r="89" spans="1:15" ht="12.75" customHeight="1" x14ac:dyDescent="0.2">
      <c r="A89" s="102"/>
      <c r="B89" s="102"/>
      <c r="C89" s="102"/>
      <c r="D89" s="102"/>
      <c r="E89" s="102"/>
      <c r="F89" s="102"/>
      <c r="G89" s="102"/>
      <c r="H89" s="15"/>
      <c r="K89" s="119"/>
      <c r="N89" s="102"/>
      <c r="O89" s="102"/>
    </row>
    <row r="90" spans="1:15" ht="12.75" customHeight="1" x14ac:dyDescent="0.2">
      <c r="A90" s="102"/>
      <c r="B90" s="102"/>
      <c r="C90" s="102"/>
      <c r="D90" s="102"/>
      <c r="E90" s="102"/>
      <c r="F90" s="102"/>
      <c r="G90" s="102"/>
      <c r="H90" s="15"/>
      <c r="K90" s="119"/>
      <c r="N90" s="102"/>
      <c r="O90" s="102"/>
    </row>
    <row r="91" spans="1:15" ht="12.75" customHeight="1" x14ac:dyDescent="0.2">
      <c r="A91" s="102"/>
      <c r="B91" s="102"/>
      <c r="C91" s="102"/>
      <c r="D91" s="102"/>
      <c r="E91" s="102"/>
      <c r="F91" s="102"/>
      <c r="G91" s="102"/>
      <c r="H91" s="15"/>
      <c r="K91" s="119"/>
      <c r="N91" s="102"/>
      <c r="O91" s="102"/>
    </row>
    <row r="92" spans="1:15" ht="12.75" customHeight="1" x14ac:dyDescent="0.2">
      <c r="A92" s="102"/>
      <c r="B92" s="102"/>
      <c r="C92" s="102"/>
      <c r="D92" s="102"/>
      <c r="E92" s="102"/>
      <c r="F92" s="102"/>
      <c r="G92" s="102"/>
      <c r="H92" s="15"/>
      <c r="K92" s="119"/>
      <c r="N92" s="102"/>
      <c r="O92" s="102"/>
    </row>
    <row r="93" spans="1:15" ht="12.75" customHeight="1" x14ac:dyDescent="0.2">
      <c r="A93" s="102"/>
      <c r="B93" s="102"/>
      <c r="C93" s="102"/>
      <c r="D93" s="102"/>
      <c r="E93" s="102"/>
      <c r="F93" s="102"/>
      <c r="G93" s="102"/>
      <c r="H93" s="15"/>
      <c r="K93" s="119"/>
      <c r="N93" s="102"/>
      <c r="O93" s="102"/>
    </row>
    <row r="94" spans="1:15" ht="12.75" customHeight="1" x14ac:dyDescent="0.2">
      <c r="A94" s="102"/>
      <c r="B94" s="102"/>
      <c r="C94" s="102"/>
      <c r="D94" s="102"/>
      <c r="E94" s="102"/>
      <c r="F94" s="102"/>
      <c r="G94" s="102"/>
      <c r="H94" s="15"/>
      <c r="K94" s="119"/>
      <c r="N94" s="102"/>
      <c r="O94" s="102"/>
    </row>
    <row r="95" spans="1:15" ht="12.75" customHeight="1" x14ac:dyDescent="0.2">
      <c r="A95" s="102"/>
      <c r="B95" s="102"/>
      <c r="C95" s="102"/>
      <c r="D95" s="102"/>
      <c r="E95" s="102"/>
      <c r="F95" s="102"/>
      <c r="G95" s="102"/>
      <c r="H95" s="15"/>
      <c r="K95" s="119"/>
      <c r="N95" s="102"/>
      <c r="O95" s="102"/>
    </row>
    <row r="96" spans="1:15" ht="12.75" customHeight="1" x14ac:dyDescent="0.2">
      <c r="A96" s="102"/>
      <c r="B96" s="102"/>
      <c r="C96" s="102"/>
      <c r="D96" s="102"/>
      <c r="E96" s="102"/>
      <c r="F96" s="102"/>
      <c r="G96" s="102"/>
      <c r="H96" s="15"/>
      <c r="K96" s="119"/>
      <c r="N96" s="102"/>
      <c r="O96" s="102"/>
    </row>
    <row r="97" spans="1:15" ht="12.75" customHeight="1" x14ac:dyDescent="0.2">
      <c r="A97" s="102"/>
      <c r="B97" s="102"/>
      <c r="C97" s="102"/>
      <c r="D97" s="102"/>
      <c r="E97" s="102"/>
      <c r="F97" s="102"/>
      <c r="G97" s="102"/>
      <c r="H97" s="15"/>
      <c r="K97" s="119"/>
      <c r="N97" s="102"/>
      <c r="O97" s="102"/>
    </row>
    <row r="98" spans="1:15" ht="12.75" customHeight="1" x14ac:dyDescent="0.2">
      <c r="A98" s="102"/>
      <c r="B98" s="102"/>
      <c r="C98" s="102"/>
      <c r="D98" s="102"/>
      <c r="E98" s="102"/>
      <c r="F98" s="102"/>
      <c r="G98" s="102"/>
      <c r="H98" s="15"/>
      <c r="K98" s="119"/>
      <c r="N98" s="102"/>
      <c r="O98" s="102"/>
    </row>
    <row r="99" spans="1:15" ht="12.75" customHeight="1" x14ac:dyDescent="0.2">
      <c r="A99" s="102"/>
      <c r="B99" s="102"/>
      <c r="C99" s="102"/>
      <c r="D99" s="102"/>
      <c r="E99" s="102"/>
      <c r="F99" s="102"/>
      <c r="G99" s="102"/>
      <c r="H99" s="15"/>
      <c r="K99" s="119"/>
      <c r="N99" s="102"/>
      <c r="O99" s="102"/>
    </row>
    <row r="100" spans="1:15" ht="12.75" customHeight="1" x14ac:dyDescent="0.2">
      <c r="A100" s="102"/>
      <c r="B100" s="102"/>
      <c r="C100" s="102"/>
      <c r="D100" s="102"/>
      <c r="E100" s="102"/>
      <c r="F100" s="102"/>
      <c r="G100" s="102"/>
      <c r="H100" s="15"/>
      <c r="K100" s="119"/>
      <c r="N100" s="102"/>
      <c r="O100" s="102"/>
    </row>
    <row r="101" spans="1:15" ht="12.75" customHeight="1" x14ac:dyDescent="0.2">
      <c r="A101" s="102"/>
      <c r="B101" s="102"/>
      <c r="C101" s="102"/>
      <c r="D101" s="102"/>
      <c r="E101" s="102"/>
      <c r="F101" s="102"/>
      <c r="G101" s="102"/>
      <c r="H101" s="15"/>
      <c r="K101" s="119"/>
      <c r="N101" s="102"/>
      <c r="O101" s="102"/>
    </row>
    <row r="102" spans="1:15" ht="12.75" customHeight="1" x14ac:dyDescent="0.2">
      <c r="A102" s="102"/>
      <c r="B102" s="102"/>
      <c r="C102" s="102"/>
      <c r="D102" s="102"/>
      <c r="E102" s="102"/>
      <c r="F102" s="102"/>
      <c r="G102" s="102"/>
      <c r="H102" s="15"/>
      <c r="K102" s="119"/>
      <c r="N102" s="102"/>
      <c r="O102" s="102"/>
    </row>
    <row r="103" spans="1:15" ht="12.75" customHeight="1" x14ac:dyDescent="0.2">
      <c r="A103" s="102"/>
      <c r="B103" s="102"/>
      <c r="C103" s="102"/>
      <c r="D103" s="102"/>
      <c r="E103" s="102"/>
      <c r="F103" s="102"/>
      <c r="G103" s="102"/>
      <c r="H103" s="15"/>
      <c r="K103" s="119"/>
      <c r="N103" s="102"/>
      <c r="O103" s="102"/>
    </row>
    <row r="104" spans="1:15" ht="12.75" customHeight="1" x14ac:dyDescent="0.2">
      <c r="A104" s="102"/>
      <c r="B104" s="102"/>
      <c r="C104" s="102"/>
      <c r="D104" s="102"/>
      <c r="E104" s="102"/>
      <c r="F104" s="102"/>
      <c r="G104" s="102"/>
      <c r="H104" s="15"/>
      <c r="K104" s="119"/>
      <c r="N104" s="102"/>
      <c r="O104" s="102"/>
    </row>
    <row r="105" spans="1:15" ht="12.75" customHeight="1" x14ac:dyDescent="0.2">
      <c r="A105" s="102"/>
      <c r="B105" s="102"/>
      <c r="C105" s="102"/>
      <c r="D105" s="102"/>
      <c r="E105" s="102"/>
      <c r="F105" s="102"/>
      <c r="G105" s="102"/>
      <c r="H105" s="15"/>
      <c r="K105" s="119"/>
      <c r="N105" s="102"/>
      <c r="O105" s="102"/>
    </row>
    <row r="106" spans="1:15" ht="12.75" customHeight="1" x14ac:dyDescent="0.2">
      <c r="A106" s="102"/>
      <c r="B106" s="102"/>
      <c r="C106" s="102"/>
      <c r="D106" s="102"/>
      <c r="E106" s="102"/>
      <c r="F106" s="102"/>
      <c r="G106" s="102"/>
      <c r="H106" s="15"/>
      <c r="K106" s="119"/>
      <c r="N106" s="102"/>
      <c r="O106" s="102"/>
    </row>
    <row r="107" spans="1:15" ht="12.75" customHeight="1" x14ac:dyDescent="0.2">
      <c r="A107" s="102"/>
      <c r="B107" s="102"/>
      <c r="C107" s="102"/>
      <c r="D107" s="102"/>
      <c r="E107" s="102"/>
      <c r="F107" s="102"/>
      <c r="G107" s="102"/>
      <c r="H107" s="15"/>
      <c r="K107" s="119"/>
      <c r="N107" s="102"/>
      <c r="O107" s="102"/>
    </row>
    <row r="108" spans="1:15" ht="12.75" customHeight="1" x14ac:dyDescent="0.2">
      <c r="A108" s="102"/>
      <c r="B108" s="102"/>
      <c r="C108" s="102"/>
      <c r="D108" s="102"/>
      <c r="E108" s="102"/>
      <c r="F108" s="102"/>
      <c r="G108" s="102"/>
      <c r="H108" s="15"/>
      <c r="K108" s="119"/>
      <c r="N108" s="102"/>
      <c r="O108" s="102"/>
    </row>
    <row r="109" spans="1:15" ht="12.75" customHeight="1" x14ac:dyDescent="0.2">
      <c r="A109" s="102"/>
      <c r="B109" s="102"/>
      <c r="C109" s="102"/>
      <c r="D109" s="102"/>
      <c r="E109" s="102"/>
      <c r="F109" s="102"/>
      <c r="G109" s="102"/>
      <c r="H109" s="15"/>
      <c r="K109" s="119"/>
      <c r="N109" s="102"/>
      <c r="O109" s="102"/>
    </row>
    <row r="110" spans="1:15" ht="12.75" customHeight="1" x14ac:dyDescent="0.2">
      <c r="A110" s="102"/>
      <c r="B110" s="102"/>
      <c r="C110" s="102"/>
      <c r="D110" s="102"/>
      <c r="E110" s="102"/>
      <c r="F110" s="102"/>
      <c r="G110" s="102"/>
      <c r="H110" s="15"/>
      <c r="K110" s="119"/>
      <c r="N110" s="102"/>
      <c r="O110" s="102"/>
    </row>
    <row r="111" spans="1:15" ht="12.75" customHeight="1" x14ac:dyDescent="0.2">
      <c r="A111" s="102"/>
      <c r="B111" s="102"/>
      <c r="C111" s="102"/>
      <c r="D111" s="102"/>
      <c r="E111" s="102"/>
      <c r="F111" s="102"/>
      <c r="G111" s="102"/>
      <c r="H111" s="15"/>
      <c r="K111" s="119"/>
      <c r="N111" s="102"/>
      <c r="O111" s="102"/>
    </row>
    <row r="112" spans="1:15" ht="12.75" customHeight="1" x14ac:dyDescent="0.2">
      <c r="A112" s="102"/>
      <c r="B112" s="102"/>
      <c r="C112" s="102"/>
      <c r="D112" s="102"/>
      <c r="E112" s="102"/>
      <c r="F112" s="102"/>
      <c r="G112" s="102"/>
      <c r="H112" s="15"/>
      <c r="K112" s="119"/>
      <c r="N112" s="102"/>
      <c r="O112" s="102"/>
    </row>
    <row r="113" spans="1:15" ht="12.75" customHeight="1" x14ac:dyDescent="0.2">
      <c r="A113" s="102"/>
      <c r="B113" s="102"/>
      <c r="C113" s="102"/>
      <c r="D113" s="102"/>
      <c r="E113" s="102"/>
      <c r="F113" s="102"/>
      <c r="G113" s="102"/>
      <c r="H113" s="15"/>
      <c r="K113" s="119"/>
      <c r="N113" s="102"/>
      <c r="O113" s="102"/>
    </row>
    <row r="114" spans="1:15" ht="12.75" customHeight="1" x14ac:dyDescent="0.2">
      <c r="A114" s="102"/>
      <c r="B114" s="102"/>
      <c r="C114" s="102"/>
      <c r="D114" s="102"/>
      <c r="E114" s="102"/>
      <c r="F114" s="102"/>
      <c r="G114" s="102"/>
      <c r="H114" s="15"/>
      <c r="K114" s="119"/>
      <c r="N114" s="102"/>
      <c r="O114" s="102"/>
    </row>
    <row r="115" spans="1:15" ht="12.75" customHeight="1" x14ac:dyDescent="0.2">
      <c r="A115" s="102"/>
      <c r="B115" s="102"/>
      <c r="C115" s="102"/>
      <c r="D115" s="102"/>
      <c r="E115" s="102"/>
      <c r="F115" s="102"/>
      <c r="G115" s="102"/>
      <c r="H115" s="15"/>
      <c r="K115" s="119"/>
      <c r="N115" s="102"/>
      <c r="O115" s="102"/>
    </row>
    <row r="116" spans="1:15" ht="12.75" customHeight="1" x14ac:dyDescent="0.2">
      <c r="A116" s="102"/>
      <c r="B116" s="102"/>
      <c r="C116" s="102"/>
      <c r="D116" s="102"/>
      <c r="E116" s="102"/>
      <c r="F116" s="102"/>
      <c r="G116" s="102"/>
      <c r="H116" s="15"/>
      <c r="K116" s="119"/>
      <c r="N116" s="102"/>
      <c r="O116" s="102"/>
    </row>
    <row r="117" spans="1:15" ht="12.75" customHeight="1" x14ac:dyDescent="0.2">
      <c r="A117" s="102"/>
      <c r="B117" s="102"/>
      <c r="C117" s="102"/>
      <c r="D117" s="102"/>
      <c r="E117" s="102"/>
      <c r="F117" s="102"/>
      <c r="G117" s="102"/>
      <c r="H117" s="15"/>
      <c r="K117" s="119"/>
      <c r="N117" s="102"/>
      <c r="O117" s="102"/>
    </row>
    <row r="118" spans="1:15" ht="12.75" customHeight="1" x14ac:dyDescent="0.2">
      <c r="A118" s="102"/>
      <c r="B118" s="102"/>
      <c r="C118" s="102"/>
      <c r="D118" s="102"/>
      <c r="E118" s="102"/>
      <c r="F118" s="102"/>
      <c r="G118" s="102"/>
      <c r="H118" s="15"/>
      <c r="K118" s="119"/>
      <c r="N118" s="102"/>
      <c r="O118" s="102"/>
    </row>
    <row r="119" spans="1:15" ht="12.75" customHeight="1" x14ac:dyDescent="0.2">
      <c r="A119" s="102"/>
      <c r="B119" s="102"/>
      <c r="C119" s="102"/>
      <c r="D119" s="102"/>
      <c r="E119" s="102"/>
      <c r="F119" s="102"/>
      <c r="G119" s="102"/>
      <c r="H119" s="15"/>
      <c r="K119" s="119"/>
      <c r="N119" s="102"/>
      <c r="O119" s="102"/>
    </row>
    <row r="120" spans="1:15" ht="12.75" customHeight="1" x14ac:dyDescent="0.2">
      <c r="A120" s="102"/>
      <c r="B120" s="102"/>
      <c r="C120" s="102"/>
      <c r="D120" s="102"/>
      <c r="E120" s="102"/>
      <c r="F120" s="102"/>
      <c r="G120" s="102"/>
      <c r="H120" s="15"/>
      <c r="K120" s="119"/>
      <c r="N120" s="102"/>
      <c r="O120" s="102"/>
    </row>
    <row r="121" spans="1:15" ht="12.75" customHeight="1" x14ac:dyDescent="0.2">
      <c r="A121" s="102"/>
      <c r="B121" s="102"/>
      <c r="C121" s="102"/>
      <c r="D121" s="102"/>
      <c r="E121" s="102"/>
      <c r="F121" s="102"/>
      <c r="G121" s="102"/>
      <c r="H121" s="15"/>
      <c r="K121" s="119"/>
      <c r="N121" s="102"/>
      <c r="O121" s="102"/>
    </row>
    <row r="122" spans="1:15" ht="12.75" customHeight="1" x14ac:dyDescent="0.2">
      <c r="A122" s="102"/>
      <c r="B122" s="102"/>
      <c r="C122" s="102"/>
      <c r="D122" s="102"/>
      <c r="E122" s="102"/>
      <c r="F122" s="102"/>
      <c r="G122" s="102"/>
      <c r="H122" s="15"/>
      <c r="K122" s="119"/>
      <c r="N122" s="102"/>
      <c r="O122" s="102"/>
    </row>
    <row r="123" spans="1:15" ht="12.75" customHeight="1" x14ac:dyDescent="0.2">
      <c r="A123" s="102"/>
      <c r="B123" s="102"/>
      <c r="C123" s="102"/>
      <c r="D123" s="102"/>
      <c r="E123" s="102"/>
      <c r="F123" s="102"/>
      <c r="G123" s="102"/>
      <c r="H123" s="15"/>
      <c r="K123" s="119"/>
      <c r="N123" s="102"/>
      <c r="O123" s="102"/>
    </row>
    <row r="124" spans="1:15" ht="12.75" customHeight="1" x14ac:dyDescent="0.2">
      <c r="A124" s="102"/>
      <c r="B124" s="102"/>
      <c r="C124" s="102"/>
      <c r="D124" s="102"/>
      <c r="E124" s="102"/>
      <c r="F124" s="102"/>
      <c r="G124" s="102"/>
      <c r="H124" s="15"/>
      <c r="K124" s="119"/>
      <c r="N124" s="102"/>
      <c r="O124" s="102"/>
    </row>
    <row r="125" spans="1:15" ht="12.75" customHeight="1" x14ac:dyDescent="0.2">
      <c r="A125" s="102"/>
      <c r="B125" s="102"/>
      <c r="C125" s="102"/>
      <c r="D125" s="102"/>
      <c r="E125" s="102"/>
      <c r="F125" s="102"/>
      <c r="G125" s="102"/>
      <c r="H125" s="15"/>
      <c r="K125" s="119"/>
      <c r="N125" s="102"/>
      <c r="O125" s="102"/>
    </row>
    <row r="126" spans="1:15" ht="12.75" customHeight="1" x14ac:dyDescent="0.2">
      <c r="A126" s="102"/>
      <c r="B126" s="102"/>
      <c r="C126" s="102"/>
      <c r="D126" s="102"/>
      <c r="E126" s="102"/>
      <c r="F126" s="102"/>
      <c r="G126" s="102"/>
      <c r="H126" s="15"/>
      <c r="K126" s="119"/>
      <c r="N126" s="102"/>
      <c r="O126" s="102"/>
    </row>
    <row r="127" spans="1:15" ht="12.75" customHeight="1" x14ac:dyDescent="0.2">
      <c r="A127" s="102"/>
      <c r="B127" s="102"/>
      <c r="C127" s="102"/>
      <c r="D127" s="102"/>
      <c r="E127" s="102"/>
      <c r="F127" s="102"/>
      <c r="G127" s="102"/>
      <c r="H127" s="15"/>
      <c r="K127" s="119"/>
      <c r="N127" s="102"/>
      <c r="O127" s="102"/>
    </row>
    <row r="128" spans="1:15" ht="12.75" customHeight="1" x14ac:dyDescent="0.2">
      <c r="A128" s="102"/>
      <c r="B128" s="102"/>
      <c r="C128" s="102"/>
      <c r="D128" s="102"/>
      <c r="E128" s="102"/>
      <c r="F128" s="102"/>
      <c r="G128" s="102"/>
      <c r="H128" s="15"/>
      <c r="K128" s="119"/>
      <c r="N128" s="102"/>
      <c r="O128" s="102"/>
    </row>
    <row r="129" spans="1:15" ht="12.75" customHeight="1" x14ac:dyDescent="0.2">
      <c r="A129" s="102"/>
      <c r="B129" s="102"/>
      <c r="C129" s="102"/>
      <c r="D129" s="102"/>
      <c r="E129" s="102"/>
      <c r="F129" s="102"/>
      <c r="G129" s="102"/>
      <c r="H129" s="15"/>
      <c r="K129" s="119"/>
      <c r="N129" s="102"/>
      <c r="O129" s="102"/>
    </row>
    <row r="130" spans="1:15" ht="12.75" customHeight="1" x14ac:dyDescent="0.2">
      <c r="A130" s="102"/>
      <c r="B130" s="102"/>
      <c r="C130" s="102"/>
      <c r="D130" s="102"/>
      <c r="E130" s="102"/>
      <c r="F130" s="102"/>
      <c r="G130" s="102"/>
      <c r="H130" s="15"/>
      <c r="K130" s="119"/>
      <c r="N130" s="102"/>
      <c r="O130" s="102"/>
    </row>
    <row r="131" spans="1:15" ht="12.75" customHeight="1" x14ac:dyDescent="0.2">
      <c r="A131" s="102"/>
      <c r="B131" s="102"/>
      <c r="C131" s="102"/>
      <c r="D131" s="102"/>
      <c r="E131" s="102"/>
      <c r="F131" s="102"/>
      <c r="G131" s="102"/>
      <c r="H131" s="15"/>
      <c r="K131" s="119"/>
      <c r="N131" s="102"/>
      <c r="O131" s="102"/>
    </row>
    <row r="132" spans="1:15" ht="12.75" customHeight="1" x14ac:dyDescent="0.2">
      <c r="A132" s="102"/>
      <c r="B132" s="102"/>
      <c r="C132" s="102"/>
      <c r="D132" s="102"/>
      <c r="E132" s="102"/>
      <c r="F132" s="102"/>
      <c r="G132" s="102"/>
      <c r="H132" s="15"/>
      <c r="K132" s="119"/>
      <c r="N132" s="102"/>
      <c r="O132" s="102"/>
    </row>
    <row r="133" spans="1:15" ht="12.75" customHeight="1" x14ac:dyDescent="0.2">
      <c r="A133" s="102"/>
      <c r="B133" s="102"/>
      <c r="C133" s="102"/>
      <c r="D133" s="102"/>
      <c r="E133" s="102"/>
      <c r="F133" s="102"/>
      <c r="G133" s="102"/>
      <c r="H133" s="15"/>
      <c r="K133" s="119"/>
      <c r="N133" s="102"/>
      <c r="O133" s="102"/>
    </row>
    <row r="134" spans="1:15" ht="12.75" customHeight="1" x14ac:dyDescent="0.2">
      <c r="A134" s="102"/>
      <c r="B134" s="102"/>
      <c r="C134" s="102"/>
      <c r="D134" s="102"/>
      <c r="E134" s="102"/>
      <c r="F134" s="102"/>
      <c r="G134" s="102"/>
      <c r="H134" s="15"/>
      <c r="K134" s="119"/>
      <c r="N134" s="102"/>
      <c r="O134" s="102"/>
    </row>
    <row r="135" spans="1:15" ht="12.75" customHeight="1" x14ac:dyDescent="0.2">
      <c r="A135" s="102"/>
      <c r="B135" s="102"/>
      <c r="C135" s="102"/>
      <c r="D135" s="102"/>
      <c r="E135" s="102"/>
      <c r="F135" s="102"/>
      <c r="G135" s="102"/>
      <c r="H135" s="15"/>
      <c r="K135" s="119"/>
      <c r="N135" s="102"/>
      <c r="O135" s="102"/>
    </row>
    <row r="136" spans="1:15" ht="12.75" customHeight="1" x14ac:dyDescent="0.2">
      <c r="A136" s="102"/>
      <c r="B136" s="102"/>
      <c r="C136" s="102"/>
      <c r="D136" s="102"/>
      <c r="E136" s="102"/>
      <c r="F136" s="102"/>
      <c r="G136" s="102"/>
      <c r="H136" s="15"/>
      <c r="K136" s="119"/>
      <c r="N136" s="102"/>
      <c r="O136" s="102"/>
    </row>
    <row r="137" spans="1:15" ht="12.75" customHeight="1" x14ac:dyDescent="0.2">
      <c r="A137" s="102"/>
      <c r="B137" s="102"/>
      <c r="C137" s="102"/>
      <c r="D137" s="102"/>
      <c r="E137" s="102"/>
      <c r="F137" s="102"/>
      <c r="G137" s="102"/>
      <c r="H137" s="15"/>
      <c r="K137" s="119"/>
      <c r="N137" s="102"/>
      <c r="O137" s="102"/>
    </row>
    <row r="138" spans="1:15" ht="12.75" customHeight="1" x14ac:dyDescent="0.2">
      <c r="A138" s="102"/>
      <c r="B138" s="102"/>
      <c r="C138" s="102"/>
      <c r="D138" s="102"/>
      <c r="E138" s="102"/>
      <c r="F138" s="102"/>
      <c r="G138" s="102"/>
      <c r="H138" s="15"/>
      <c r="K138" s="119"/>
      <c r="N138" s="102"/>
      <c r="O138" s="102"/>
    </row>
    <row r="139" spans="1:15" ht="12.75" customHeight="1" x14ac:dyDescent="0.2">
      <c r="A139" s="102"/>
      <c r="B139" s="102"/>
      <c r="C139" s="102"/>
      <c r="D139" s="102"/>
      <c r="E139" s="102"/>
      <c r="F139" s="102"/>
      <c r="G139" s="102"/>
      <c r="H139" s="15"/>
      <c r="K139" s="119"/>
      <c r="N139" s="102"/>
      <c r="O139" s="102"/>
    </row>
    <row r="140" spans="1:15" ht="12.75" customHeight="1" x14ac:dyDescent="0.2">
      <c r="A140" s="102"/>
      <c r="B140" s="102"/>
      <c r="C140" s="102"/>
      <c r="D140" s="102"/>
      <c r="E140" s="102"/>
      <c r="F140" s="102"/>
      <c r="G140" s="102"/>
      <c r="H140" s="15"/>
      <c r="K140" s="119"/>
      <c r="N140" s="102"/>
      <c r="O140" s="102"/>
    </row>
    <row r="141" spans="1:15" ht="12.75" customHeight="1" x14ac:dyDescent="0.2">
      <c r="A141" s="102"/>
      <c r="B141" s="102"/>
      <c r="C141" s="102"/>
      <c r="D141" s="102"/>
      <c r="E141" s="102"/>
      <c r="F141" s="102"/>
      <c r="G141" s="102"/>
      <c r="H141" s="15"/>
      <c r="K141" s="119"/>
      <c r="N141" s="102"/>
      <c r="O141" s="102"/>
    </row>
    <row r="142" spans="1:15" ht="12.75" customHeight="1" x14ac:dyDescent="0.2">
      <c r="A142" s="102"/>
      <c r="B142" s="102"/>
      <c r="C142" s="102"/>
      <c r="D142" s="102"/>
      <c r="E142" s="102"/>
      <c r="F142" s="102"/>
      <c r="G142" s="102"/>
      <c r="H142" s="15"/>
      <c r="K142" s="119"/>
      <c r="N142" s="102"/>
      <c r="O142" s="102"/>
    </row>
    <row r="143" spans="1:15" ht="12.75" customHeight="1" x14ac:dyDescent="0.2">
      <c r="A143" s="102"/>
      <c r="B143" s="102"/>
      <c r="C143" s="102"/>
      <c r="D143" s="102"/>
      <c r="E143" s="102"/>
      <c r="F143" s="102"/>
      <c r="G143" s="102"/>
      <c r="H143" s="15"/>
      <c r="K143" s="119"/>
      <c r="N143" s="102"/>
      <c r="O143" s="102"/>
    </row>
    <row r="144" spans="1:15" ht="12.75" customHeight="1" x14ac:dyDescent="0.2">
      <c r="A144" s="102"/>
      <c r="B144" s="102"/>
      <c r="C144" s="102"/>
      <c r="D144" s="102"/>
      <c r="E144" s="102"/>
      <c r="F144" s="102"/>
      <c r="G144" s="102"/>
      <c r="H144" s="15"/>
      <c r="K144" s="119"/>
      <c r="N144" s="102"/>
      <c r="O144" s="102"/>
    </row>
    <row r="145" spans="1:15" ht="12.75" customHeight="1" x14ac:dyDescent="0.2">
      <c r="A145" s="102"/>
      <c r="B145" s="102"/>
      <c r="C145" s="102"/>
      <c r="D145" s="102"/>
      <c r="E145" s="102"/>
      <c r="F145" s="102"/>
      <c r="G145" s="102"/>
      <c r="H145" s="15"/>
      <c r="K145" s="119"/>
      <c r="N145" s="102"/>
      <c r="O145" s="102"/>
    </row>
    <row r="146" spans="1:15" ht="12.75" customHeight="1" x14ac:dyDescent="0.2">
      <c r="A146" s="102"/>
      <c r="B146" s="102"/>
      <c r="C146" s="102"/>
      <c r="D146" s="102"/>
      <c r="E146" s="102"/>
      <c r="F146" s="102"/>
      <c r="G146" s="102"/>
      <c r="H146" s="15"/>
      <c r="K146" s="119"/>
      <c r="N146" s="102"/>
      <c r="O146" s="102"/>
    </row>
    <row r="147" spans="1:15" ht="12.75" customHeight="1" x14ac:dyDescent="0.2">
      <c r="A147" s="102"/>
      <c r="B147" s="102"/>
      <c r="C147" s="102"/>
      <c r="D147" s="102"/>
      <c r="E147" s="102"/>
      <c r="F147" s="102"/>
      <c r="G147" s="102"/>
      <c r="H147" s="15"/>
      <c r="K147" s="119"/>
      <c r="N147" s="102"/>
      <c r="O147" s="102"/>
    </row>
    <row r="148" spans="1:15" ht="12.75" customHeight="1" x14ac:dyDescent="0.2">
      <c r="A148" s="102"/>
      <c r="B148" s="102"/>
      <c r="C148" s="102"/>
      <c r="D148" s="102"/>
      <c r="E148" s="102"/>
      <c r="F148" s="102"/>
      <c r="G148" s="102"/>
      <c r="H148" s="15"/>
      <c r="K148" s="119"/>
      <c r="N148" s="102"/>
      <c r="O148" s="102"/>
    </row>
    <row r="149" spans="1:15" ht="12.75" customHeight="1" x14ac:dyDescent="0.2">
      <c r="A149" s="102"/>
      <c r="B149" s="102"/>
      <c r="C149" s="102"/>
      <c r="D149" s="102"/>
      <c r="E149" s="102"/>
      <c r="F149" s="102"/>
      <c r="G149" s="102"/>
      <c r="H149" s="15"/>
      <c r="K149" s="119"/>
      <c r="N149" s="102"/>
      <c r="O149" s="102"/>
    </row>
    <row r="150" spans="1:15" ht="12.75" customHeight="1" x14ac:dyDescent="0.2">
      <c r="A150" s="102"/>
      <c r="B150" s="102"/>
      <c r="C150" s="102"/>
      <c r="D150" s="102"/>
      <c r="E150" s="102"/>
      <c r="F150" s="102"/>
      <c r="G150" s="102"/>
      <c r="H150" s="15"/>
      <c r="K150" s="119"/>
      <c r="N150" s="102"/>
      <c r="O150" s="102"/>
    </row>
    <row r="151" spans="1:15" ht="12.75" customHeight="1" x14ac:dyDescent="0.2">
      <c r="A151" s="102"/>
      <c r="B151" s="102"/>
      <c r="C151" s="102"/>
      <c r="D151" s="102"/>
      <c r="E151" s="102"/>
      <c r="F151" s="102"/>
      <c r="G151" s="102"/>
      <c r="H151" s="15"/>
      <c r="K151" s="119"/>
      <c r="N151" s="102"/>
      <c r="O151" s="102"/>
    </row>
    <row r="152" spans="1:15" ht="12.75" customHeight="1" x14ac:dyDescent="0.2">
      <c r="A152" s="102"/>
      <c r="B152" s="102"/>
      <c r="C152" s="102"/>
      <c r="D152" s="102"/>
      <c r="E152" s="102"/>
      <c r="F152" s="102"/>
      <c r="G152" s="102"/>
      <c r="H152" s="15"/>
      <c r="K152" s="119"/>
      <c r="N152" s="102"/>
      <c r="O152" s="102"/>
    </row>
    <row r="153" spans="1:15" ht="12.75" customHeight="1" x14ac:dyDescent="0.2">
      <c r="A153" s="102"/>
      <c r="B153" s="102"/>
      <c r="C153" s="102"/>
      <c r="D153" s="102"/>
      <c r="E153" s="102"/>
      <c r="F153" s="102"/>
      <c r="G153" s="102"/>
      <c r="H153" s="15"/>
      <c r="K153" s="119"/>
      <c r="N153" s="102"/>
      <c r="O153" s="102"/>
    </row>
    <row r="154" spans="1:15" ht="12.75" customHeight="1" x14ac:dyDescent="0.2">
      <c r="A154" s="102"/>
      <c r="B154" s="102"/>
      <c r="C154" s="102"/>
      <c r="D154" s="102"/>
      <c r="E154" s="102"/>
      <c r="F154" s="102"/>
      <c r="G154" s="102"/>
      <c r="H154" s="15"/>
      <c r="K154" s="119"/>
      <c r="N154" s="102"/>
      <c r="O154" s="102"/>
    </row>
    <row r="155" spans="1:15" ht="12.75" customHeight="1" x14ac:dyDescent="0.2">
      <c r="A155" s="102"/>
      <c r="B155" s="102"/>
      <c r="C155" s="102"/>
      <c r="D155" s="102"/>
      <c r="E155" s="102"/>
      <c r="F155" s="102"/>
      <c r="G155" s="102"/>
      <c r="H155" s="15"/>
      <c r="K155" s="119"/>
      <c r="N155" s="102"/>
      <c r="O155" s="102"/>
    </row>
    <row r="156" spans="1:15" ht="12.75" customHeight="1" x14ac:dyDescent="0.2">
      <c r="A156" s="102"/>
      <c r="B156" s="102"/>
      <c r="C156" s="102"/>
      <c r="D156" s="102"/>
      <c r="E156" s="102"/>
      <c r="F156" s="102"/>
      <c r="G156" s="102"/>
      <c r="H156" s="15"/>
      <c r="K156" s="119"/>
      <c r="N156" s="102"/>
      <c r="O156" s="102"/>
    </row>
    <row r="157" spans="1:15" ht="12.75" customHeight="1" x14ac:dyDescent="0.2">
      <c r="A157" s="102"/>
      <c r="B157" s="102"/>
      <c r="C157" s="102"/>
      <c r="D157" s="102"/>
      <c r="E157" s="102"/>
      <c r="F157" s="102"/>
      <c r="G157" s="102"/>
      <c r="H157" s="15"/>
      <c r="K157" s="119"/>
      <c r="N157" s="102"/>
      <c r="O157" s="102"/>
    </row>
    <row r="158" spans="1:15" ht="12.75" customHeight="1" x14ac:dyDescent="0.2">
      <c r="A158" s="102"/>
      <c r="B158" s="102"/>
      <c r="C158" s="102"/>
      <c r="D158" s="102"/>
      <c r="E158" s="102"/>
      <c r="F158" s="102"/>
      <c r="G158" s="102"/>
      <c r="H158" s="15"/>
      <c r="K158" s="119"/>
      <c r="N158" s="102"/>
      <c r="O158" s="102"/>
    </row>
    <row r="159" spans="1:15" ht="12.75" customHeight="1" x14ac:dyDescent="0.2">
      <c r="A159" s="102"/>
      <c r="B159" s="102"/>
      <c r="C159" s="102"/>
      <c r="D159" s="102"/>
      <c r="E159" s="102"/>
      <c r="F159" s="102"/>
      <c r="G159" s="102"/>
      <c r="H159" s="15"/>
      <c r="K159" s="119"/>
      <c r="N159" s="102"/>
      <c r="O159" s="102"/>
    </row>
    <row r="160" spans="1:15" ht="12.75" customHeight="1" x14ac:dyDescent="0.2">
      <c r="A160" s="102"/>
      <c r="B160" s="102"/>
      <c r="C160" s="102"/>
      <c r="D160" s="102"/>
      <c r="E160" s="102"/>
      <c r="F160" s="102"/>
      <c r="G160" s="102"/>
      <c r="H160" s="15"/>
      <c r="K160" s="119"/>
      <c r="N160" s="102"/>
      <c r="O160" s="102"/>
    </row>
    <row r="161" spans="1:15" ht="12.75" customHeight="1" x14ac:dyDescent="0.2">
      <c r="A161" s="102"/>
      <c r="B161" s="102"/>
      <c r="C161" s="102"/>
      <c r="D161" s="102"/>
      <c r="E161" s="102"/>
      <c r="F161" s="102"/>
      <c r="G161" s="102"/>
      <c r="H161" s="15"/>
      <c r="K161" s="119"/>
      <c r="N161" s="102"/>
      <c r="O161" s="102"/>
    </row>
    <row r="162" spans="1:15" ht="12.75" customHeight="1" x14ac:dyDescent="0.2">
      <c r="A162" s="102"/>
      <c r="B162" s="102"/>
      <c r="C162" s="102"/>
      <c r="D162" s="102"/>
      <c r="E162" s="102"/>
      <c r="F162" s="102"/>
      <c r="G162" s="102"/>
      <c r="H162" s="15"/>
      <c r="K162" s="119"/>
      <c r="N162" s="102"/>
      <c r="O162" s="102"/>
    </row>
    <row r="163" spans="1:15" ht="12.75" customHeight="1" x14ac:dyDescent="0.2">
      <c r="A163" s="102"/>
      <c r="B163" s="102"/>
      <c r="C163" s="102"/>
      <c r="D163" s="102"/>
      <c r="E163" s="102"/>
      <c r="F163" s="102"/>
      <c r="G163" s="102"/>
      <c r="H163" s="15"/>
      <c r="K163" s="119"/>
      <c r="N163" s="102"/>
      <c r="O163" s="102"/>
    </row>
    <row r="164" spans="1:15" ht="12.75" customHeight="1" x14ac:dyDescent="0.2">
      <c r="A164" s="102"/>
      <c r="B164" s="102"/>
      <c r="C164" s="102"/>
      <c r="D164" s="102"/>
      <c r="E164" s="102"/>
      <c r="F164" s="102"/>
      <c r="G164" s="102"/>
      <c r="H164" s="15"/>
      <c r="K164" s="119"/>
      <c r="N164" s="102"/>
      <c r="O164" s="102"/>
    </row>
    <row r="165" spans="1:15" ht="12.75" customHeight="1" x14ac:dyDescent="0.2">
      <c r="A165" s="102"/>
      <c r="B165" s="102"/>
      <c r="C165" s="102"/>
      <c r="D165" s="102"/>
      <c r="E165" s="102"/>
      <c r="F165" s="102"/>
      <c r="G165" s="102"/>
      <c r="H165" s="15"/>
      <c r="K165" s="119"/>
      <c r="N165" s="102"/>
      <c r="O165" s="102"/>
    </row>
    <row r="166" spans="1:15" ht="12.75" customHeight="1" x14ac:dyDescent="0.2">
      <c r="A166" s="102"/>
      <c r="B166" s="102"/>
      <c r="C166" s="102"/>
      <c r="D166" s="102"/>
      <c r="E166" s="102"/>
      <c r="F166" s="102"/>
      <c r="G166" s="102"/>
      <c r="H166" s="15"/>
      <c r="K166" s="119"/>
      <c r="N166" s="102"/>
      <c r="O166" s="102"/>
    </row>
    <row r="167" spans="1:15" ht="12.75" customHeight="1" x14ac:dyDescent="0.2">
      <c r="A167" s="102"/>
      <c r="B167" s="102"/>
      <c r="C167" s="102"/>
      <c r="D167" s="102"/>
      <c r="E167" s="102"/>
      <c r="F167" s="102"/>
      <c r="G167" s="102"/>
      <c r="H167" s="15"/>
      <c r="K167" s="119"/>
      <c r="N167" s="102"/>
      <c r="O167" s="102"/>
    </row>
    <row r="168" spans="1:15" ht="12.75" customHeight="1" x14ac:dyDescent="0.2">
      <c r="A168" s="102"/>
      <c r="B168" s="102"/>
      <c r="C168" s="102"/>
      <c r="D168" s="102"/>
      <c r="E168" s="102"/>
      <c r="F168" s="102"/>
      <c r="G168" s="102"/>
      <c r="H168" s="15"/>
      <c r="K168" s="119"/>
      <c r="N168" s="102"/>
      <c r="O168" s="102"/>
    </row>
    <row r="169" spans="1:15" ht="12.75" customHeight="1" x14ac:dyDescent="0.2">
      <c r="A169" s="102"/>
      <c r="B169" s="102"/>
      <c r="C169" s="102"/>
      <c r="D169" s="102"/>
      <c r="E169" s="102"/>
      <c r="F169" s="102"/>
      <c r="G169" s="102"/>
      <c r="H169" s="15"/>
      <c r="K169" s="119"/>
      <c r="N169" s="102"/>
      <c r="O169" s="102"/>
    </row>
    <row r="170" spans="1:15" ht="12.75" customHeight="1" x14ac:dyDescent="0.2">
      <c r="A170" s="102"/>
      <c r="B170" s="102"/>
      <c r="C170" s="102"/>
      <c r="D170" s="102"/>
      <c r="E170" s="102"/>
      <c r="F170" s="102"/>
      <c r="G170" s="102"/>
      <c r="H170" s="15"/>
      <c r="K170" s="119"/>
      <c r="N170" s="102"/>
      <c r="O170" s="102"/>
    </row>
    <row r="171" spans="1:15" ht="12.75" customHeight="1" x14ac:dyDescent="0.2">
      <c r="A171" s="102"/>
      <c r="B171" s="102"/>
      <c r="C171" s="102"/>
      <c r="D171" s="102"/>
      <c r="E171" s="102"/>
      <c r="F171" s="102"/>
      <c r="G171" s="102"/>
      <c r="H171" s="15"/>
      <c r="K171" s="119"/>
      <c r="N171" s="102"/>
      <c r="O171" s="102"/>
    </row>
    <row r="172" spans="1:15" ht="12.75" customHeight="1" x14ac:dyDescent="0.2">
      <c r="A172" s="102"/>
      <c r="B172" s="102"/>
      <c r="C172" s="102"/>
      <c r="D172" s="102"/>
      <c r="E172" s="102"/>
      <c r="F172" s="102"/>
      <c r="G172" s="102"/>
      <c r="H172" s="15"/>
      <c r="K172" s="119"/>
      <c r="N172" s="102"/>
      <c r="O172" s="102"/>
    </row>
    <row r="173" spans="1:15" ht="12.75" customHeight="1" x14ac:dyDescent="0.2">
      <c r="A173" s="102"/>
      <c r="B173" s="102"/>
      <c r="C173" s="102"/>
      <c r="D173" s="102"/>
      <c r="E173" s="102"/>
      <c r="F173" s="102"/>
      <c r="G173" s="102"/>
      <c r="H173" s="15"/>
      <c r="K173" s="119"/>
      <c r="N173" s="102"/>
      <c r="O173" s="102"/>
    </row>
    <row r="174" spans="1:15" ht="12.75" customHeight="1" x14ac:dyDescent="0.2">
      <c r="A174" s="102"/>
      <c r="B174" s="102"/>
      <c r="C174" s="102"/>
      <c r="D174" s="102"/>
      <c r="E174" s="102"/>
      <c r="F174" s="102"/>
      <c r="G174" s="102"/>
      <c r="H174" s="15"/>
      <c r="K174" s="119"/>
      <c r="N174" s="102"/>
      <c r="O174" s="102"/>
    </row>
    <row r="175" spans="1:15" ht="12.75" customHeight="1" x14ac:dyDescent="0.2">
      <c r="A175" s="102"/>
      <c r="B175" s="102"/>
      <c r="C175" s="102"/>
      <c r="D175" s="102"/>
      <c r="E175" s="102"/>
      <c r="F175" s="102"/>
      <c r="G175" s="102"/>
      <c r="H175" s="15"/>
      <c r="K175" s="119"/>
      <c r="N175" s="102"/>
      <c r="O175" s="102"/>
    </row>
    <row r="176" spans="1:15" ht="12.75" customHeight="1" x14ac:dyDescent="0.2">
      <c r="A176" s="102"/>
      <c r="B176" s="102"/>
      <c r="C176" s="102"/>
      <c r="D176" s="102"/>
      <c r="E176" s="102"/>
      <c r="F176" s="102"/>
      <c r="G176" s="102"/>
      <c r="H176" s="15"/>
      <c r="K176" s="119"/>
      <c r="N176" s="102"/>
      <c r="O176" s="102"/>
    </row>
    <row r="177" spans="1:15" ht="12.75" customHeight="1" x14ac:dyDescent="0.2">
      <c r="A177" s="102"/>
      <c r="B177" s="102"/>
      <c r="C177" s="102"/>
      <c r="D177" s="102"/>
      <c r="E177" s="102"/>
      <c r="F177" s="102"/>
      <c r="G177" s="102"/>
      <c r="H177" s="15"/>
      <c r="K177" s="119"/>
      <c r="N177" s="102"/>
      <c r="O177" s="102"/>
    </row>
    <row r="178" spans="1:15" ht="12.75" customHeight="1" x14ac:dyDescent="0.2">
      <c r="A178" s="102"/>
      <c r="B178" s="102"/>
      <c r="C178" s="102"/>
      <c r="D178" s="102"/>
      <c r="E178" s="102"/>
      <c r="F178" s="102"/>
      <c r="G178" s="102"/>
      <c r="H178" s="15"/>
      <c r="K178" s="119"/>
      <c r="N178" s="102"/>
      <c r="O178" s="102"/>
    </row>
    <row r="179" spans="1:15" ht="12.75" customHeight="1" x14ac:dyDescent="0.2">
      <c r="A179" s="102"/>
      <c r="B179" s="102"/>
      <c r="C179" s="102"/>
      <c r="D179" s="102"/>
      <c r="E179" s="102"/>
      <c r="F179" s="102"/>
      <c r="G179" s="102"/>
      <c r="H179" s="15"/>
      <c r="K179" s="119"/>
      <c r="N179" s="102"/>
      <c r="O179" s="102"/>
    </row>
    <row r="180" spans="1:15" ht="12.75" customHeight="1" x14ac:dyDescent="0.2">
      <c r="A180" s="102"/>
      <c r="B180" s="102"/>
      <c r="C180" s="102"/>
      <c r="D180" s="102"/>
      <c r="E180" s="102"/>
      <c r="F180" s="102"/>
      <c r="G180" s="102"/>
      <c r="H180" s="15"/>
      <c r="K180" s="119"/>
      <c r="N180" s="102"/>
      <c r="O180" s="102"/>
    </row>
    <row r="181" spans="1:15" ht="12.75" customHeight="1" x14ac:dyDescent="0.2">
      <c r="A181" s="102"/>
      <c r="B181" s="102"/>
      <c r="C181" s="102"/>
      <c r="D181" s="102"/>
      <c r="E181" s="102"/>
      <c r="F181" s="102"/>
      <c r="G181" s="102"/>
      <c r="H181" s="15"/>
      <c r="K181" s="119"/>
      <c r="N181" s="102"/>
      <c r="O181" s="102"/>
    </row>
    <row r="182" spans="1:15" ht="12.75" customHeight="1" x14ac:dyDescent="0.2">
      <c r="A182" s="102"/>
      <c r="B182" s="102"/>
      <c r="C182" s="102"/>
      <c r="D182" s="102"/>
      <c r="E182" s="102"/>
      <c r="F182" s="102"/>
      <c r="G182" s="102"/>
      <c r="H182" s="15"/>
      <c r="K182" s="119"/>
      <c r="N182" s="102"/>
      <c r="O182" s="102"/>
    </row>
    <row r="183" spans="1:15" ht="12.75" customHeight="1" x14ac:dyDescent="0.2">
      <c r="A183" s="102"/>
      <c r="B183" s="102"/>
      <c r="C183" s="102"/>
      <c r="D183" s="102"/>
      <c r="E183" s="102"/>
      <c r="F183" s="102"/>
      <c r="G183" s="102"/>
      <c r="H183" s="15"/>
      <c r="K183" s="119"/>
      <c r="N183" s="102"/>
      <c r="O183" s="102"/>
    </row>
    <row r="184" spans="1:15" ht="12.75" customHeight="1" x14ac:dyDescent="0.2">
      <c r="A184" s="102"/>
      <c r="B184" s="102"/>
      <c r="C184" s="102"/>
      <c r="D184" s="102"/>
      <c r="E184" s="102"/>
      <c r="F184" s="102"/>
      <c r="G184" s="102"/>
      <c r="H184" s="15"/>
      <c r="K184" s="119"/>
      <c r="N184" s="102"/>
      <c r="O184" s="102"/>
    </row>
    <row r="185" spans="1:15" ht="12.75" customHeight="1" x14ac:dyDescent="0.2">
      <c r="A185" s="102"/>
      <c r="B185" s="102"/>
      <c r="C185" s="102"/>
      <c r="D185" s="102"/>
      <c r="E185" s="102"/>
      <c r="F185" s="102"/>
      <c r="G185" s="102"/>
      <c r="H185" s="15"/>
      <c r="K185" s="119"/>
      <c r="N185" s="102"/>
      <c r="O185" s="102"/>
    </row>
    <row r="186" spans="1:15" ht="12.75" customHeight="1" x14ac:dyDescent="0.2">
      <c r="A186" s="102"/>
      <c r="B186" s="102"/>
      <c r="C186" s="102"/>
      <c r="D186" s="102"/>
      <c r="E186" s="102"/>
      <c r="F186" s="102"/>
      <c r="G186" s="102"/>
      <c r="H186" s="15"/>
      <c r="K186" s="119"/>
      <c r="N186" s="102"/>
      <c r="O186" s="102"/>
    </row>
    <row r="187" spans="1:15" ht="12.75" customHeight="1" x14ac:dyDescent="0.2">
      <c r="A187" s="102"/>
      <c r="B187" s="102"/>
      <c r="C187" s="102"/>
      <c r="D187" s="102"/>
      <c r="E187" s="102"/>
      <c r="F187" s="102"/>
      <c r="G187" s="102"/>
      <c r="H187" s="15"/>
      <c r="K187" s="119"/>
      <c r="N187" s="102"/>
      <c r="O187" s="102"/>
    </row>
    <row r="188" spans="1:15" ht="12.75" customHeight="1" x14ac:dyDescent="0.2">
      <c r="A188" s="102"/>
      <c r="B188" s="102"/>
      <c r="C188" s="102"/>
      <c r="D188" s="102"/>
      <c r="E188" s="102"/>
      <c r="F188" s="102"/>
      <c r="G188" s="102"/>
      <c r="H188" s="15"/>
      <c r="K188" s="119"/>
      <c r="N188" s="102"/>
      <c r="O188" s="102"/>
    </row>
    <row r="189" spans="1:15" ht="12.75" customHeight="1" x14ac:dyDescent="0.2">
      <c r="A189" s="102"/>
      <c r="B189" s="102"/>
      <c r="C189" s="102"/>
      <c r="D189" s="102"/>
      <c r="E189" s="102"/>
      <c r="F189" s="102"/>
      <c r="G189" s="102"/>
      <c r="H189" s="15"/>
      <c r="K189" s="119"/>
      <c r="N189" s="102"/>
      <c r="O189" s="102"/>
    </row>
    <row r="190" spans="1:15" ht="12.75" customHeight="1" x14ac:dyDescent="0.2">
      <c r="A190" s="102"/>
      <c r="B190" s="102"/>
      <c r="C190" s="102"/>
      <c r="D190" s="102"/>
      <c r="E190" s="102"/>
      <c r="F190" s="102"/>
      <c r="G190" s="102"/>
      <c r="H190" s="15"/>
      <c r="K190" s="119"/>
      <c r="N190" s="102"/>
      <c r="O190" s="102"/>
    </row>
    <row r="191" spans="1:15" ht="12.75" customHeight="1" x14ac:dyDescent="0.2">
      <c r="A191" s="102"/>
      <c r="B191" s="102"/>
      <c r="C191" s="102"/>
      <c r="D191" s="102"/>
      <c r="E191" s="102"/>
      <c r="F191" s="102"/>
      <c r="G191" s="102"/>
      <c r="H191" s="15"/>
      <c r="K191" s="119"/>
      <c r="N191" s="102"/>
      <c r="O191" s="102"/>
    </row>
    <row r="192" spans="1:15" ht="12.75" customHeight="1" x14ac:dyDescent="0.2">
      <c r="A192" s="102"/>
      <c r="B192" s="102"/>
      <c r="C192" s="102"/>
      <c r="D192" s="102"/>
      <c r="E192" s="102"/>
      <c r="F192" s="102"/>
      <c r="G192" s="102"/>
      <c r="H192" s="15"/>
      <c r="K192" s="119"/>
      <c r="N192" s="102"/>
      <c r="O192" s="102"/>
    </row>
    <row r="193" spans="1:15" ht="12.75" customHeight="1" x14ac:dyDescent="0.2">
      <c r="A193" s="102"/>
      <c r="B193" s="102"/>
      <c r="C193" s="102"/>
      <c r="D193" s="102"/>
      <c r="E193" s="102"/>
      <c r="F193" s="102"/>
      <c r="G193" s="102"/>
      <c r="H193" s="15"/>
      <c r="K193" s="119"/>
      <c r="N193" s="102"/>
      <c r="O193" s="102"/>
    </row>
    <row r="194" spans="1:15" ht="12.75" customHeight="1" x14ac:dyDescent="0.2">
      <c r="A194" s="102"/>
      <c r="B194" s="102"/>
      <c r="C194" s="102"/>
      <c r="D194" s="102"/>
      <c r="E194" s="102"/>
      <c r="F194" s="102"/>
      <c r="G194" s="102"/>
      <c r="H194" s="15"/>
      <c r="K194" s="119"/>
      <c r="N194" s="102"/>
      <c r="O194" s="102"/>
    </row>
    <row r="195" spans="1:15" ht="12.75" customHeight="1" x14ac:dyDescent="0.2">
      <c r="A195" s="102"/>
      <c r="B195" s="102"/>
      <c r="C195" s="102"/>
      <c r="D195" s="102"/>
      <c r="E195" s="102"/>
      <c r="F195" s="102"/>
      <c r="G195" s="102"/>
      <c r="H195" s="15"/>
      <c r="K195" s="119"/>
      <c r="N195" s="102"/>
      <c r="O195" s="102"/>
    </row>
    <row r="196" spans="1:15" ht="12.75" customHeight="1" x14ac:dyDescent="0.2">
      <c r="A196" s="102"/>
      <c r="B196" s="102"/>
      <c r="C196" s="102"/>
      <c r="D196" s="102"/>
      <c r="E196" s="102"/>
      <c r="F196" s="102"/>
      <c r="G196" s="102"/>
      <c r="H196" s="15"/>
      <c r="K196" s="119"/>
      <c r="N196" s="102"/>
      <c r="O196" s="102"/>
    </row>
    <row r="197" spans="1:15" ht="12.75" customHeight="1" x14ac:dyDescent="0.2">
      <c r="A197" s="102"/>
      <c r="B197" s="102"/>
      <c r="C197" s="102"/>
      <c r="D197" s="102"/>
      <c r="E197" s="102"/>
      <c r="F197" s="102"/>
      <c r="G197" s="102"/>
      <c r="H197" s="15"/>
      <c r="K197" s="119"/>
      <c r="N197" s="102"/>
      <c r="O197" s="102"/>
    </row>
    <row r="198" spans="1:15" ht="12.75" customHeight="1" x14ac:dyDescent="0.2">
      <c r="A198" s="102"/>
      <c r="B198" s="102"/>
      <c r="C198" s="102"/>
      <c r="D198" s="102"/>
      <c r="E198" s="102"/>
      <c r="F198" s="102"/>
      <c r="G198" s="102"/>
      <c r="H198" s="15"/>
      <c r="K198" s="119"/>
      <c r="N198" s="102"/>
      <c r="O198" s="102"/>
    </row>
    <row r="199" spans="1:15" ht="12.75" customHeight="1" x14ac:dyDescent="0.2">
      <c r="A199" s="102"/>
      <c r="B199" s="102"/>
      <c r="C199" s="102"/>
      <c r="D199" s="102"/>
      <c r="E199" s="102"/>
      <c r="F199" s="102"/>
      <c r="G199" s="102"/>
      <c r="H199" s="15"/>
      <c r="K199" s="119"/>
      <c r="N199" s="102"/>
      <c r="O199" s="102"/>
    </row>
    <row r="200" spans="1:15" ht="12.75" customHeight="1" x14ac:dyDescent="0.2">
      <c r="A200" s="102"/>
      <c r="B200" s="102"/>
      <c r="C200" s="102"/>
      <c r="D200" s="102"/>
      <c r="E200" s="102"/>
      <c r="F200" s="102"/>
      <c r="G200" s="102"/>
      <c r="H200" s="15"/>
      <c r="K200" s="119"/>
      <c r="N200" s="102"/>
      <c r="O200" s="102"/>
    </row>
    <row r="201" spans="1:15" ht="12.75" customHeight="1" x14ac:dyDescent="0.2">
      <c r="A201" s="102"/>
      <c r="B201" s="102"/>
      <c r="C201" s="102"/>
      <c r="D201" s="102"/>
      <c r="E201" s="102"/>
      <c r="F201" s="102"/>
      <c r="G201" s="102"/>
      <c r="H201" s="15"/>
      <c r="K201" s="119"/>
      <c r="N201" s="102"/>
      <c r="O201" s="102"/>
    </row>
    <row r="202" spans="1:15" ht="12.75" customHeight="1" x14ac:dyDescent="0.2">
      <c r="A202" s="102"/>
      <c r="B202" s="102"/>
      <c r="C202" s="102"/>
      <c r="D202" s="102"/>
      <c r="E202" s="102"/>
      <c r="F202" s="102"/>
      <c r="G202" s="102"/>
      <c r="H202" s="15"/>
      <c r="K202" s="119"/>
      <c r="N202" s="102"/>
      <c r="O202" s="102"/>
    </row>
    <row r="203" spans="1:15" ht="12.75" customHeight="1" x14ac:dyDescent="0.2">
      <c r="A203" s="102"/>
      <c r="B203" s="102"/>
      <c r="C203" s="102"/>
      <c r="D203" s="102"/>
      <c r="E203" s="102"/>
      <c r="F203" s="102"/>
      <c r="G203" s="102"/>
      <c r="H203" s="15"/>
      <c r="K203" s="119"/>
      <c r="N203" s="102"/>
      <c r="O203" s="102"/>
    </row>
    <row r="204" spans="1:15" ht="12.75" customHeight="1" x14ac:dyDescent="0.2">
      <c r="A204" s="102"/>
      <c r="B204" s="102"/>
      <c r="C204" s="102"/>
      <c r="D204" s="102"/>
      <c r="E204" s="102"/>
      <c r="F204" s="102"/>
      <c r="G204" s="102"/>
      <c r="H204" s="15"/>
      <c r="K204" s="119"/>
      <c r="N204" s="102"/>
      <c r="O204" s="102"/>
    </row>
    <row r="205" spans="1:15" ht="12.75" customHeight="1" x14ac:dyDescent="0.2">
      <c r="A205" s="102"/>
      <c r="B205" s="102"/>
      <c r="C205" s="102"/>
      <c r="D205" s="102"/>
      <c r="E205" s="102"/>
      <c r="F205" s="102"/>
      <c r="G205" s="102"/>
      <c r="H205" s="15"/>
      <c r="K205" s="119"/>
      <c r="N205" s="102"/>
      <c r="O205" s="102"/>
    </row>
    <row r="206" spans="1:15" ht="12.75" customHeight="1" x14ac:dyDescent="0.2">
      <c r="A206" s="102"/>
      <c r="B206" s="102"/>
      <c r="C206" s="102"/>
      <c r="D206" s="102"/>
      <c r="E206" s="102"/>
      <c r="F206" s="102"/>
      <c r="G206" s="102"/>
      <c r="H206" s="15"/>
      <c r="K206" s="119"/>
      <c r="N206" s="102"/>
      <c r="O206" s="102"/>
    </row>
    <row r="207" spans="1:15" ht="12.75" customHeight="1" x14ac:dyDescent="0.2">
      <c r="A207" s="102"/>
      <c r="B207" s="102"/>
      <c r="C207" s="102"/>
      <c r="D207" s="102"/>
      <c r="E207" s="102"/>
      <c r="F207" s="102"/>
      <c r="G207" s="102"/>
      <c r="H207" s="15"/>
      <c r="K207" s="119"/>
      <c r="N207" s="102"/>
      <c r="O207" s="102"/>
    </row>
    <row r="208" spans="1:15" ht="12.75" customHeight="1" x14ac:dyDescent="0.2">
      <c r="A208" s="102"/>
      <c r="B208" s="102"/>
      <c r="C208" s="102"/>
      <c r="D208" s="102"/>
      <c r="E208" s="102"/>
      <c r="F208" s="102"/>
      <c r="G208" s="102"/>
      <c r="H208" s="15"/>
      <c r="K208" s="119"/>
      <c r="N208" s="102"/>
      <c r="O208" s="102"/>
    </row>
    <row r="209" spans="1:15" ht="12.75" customHeight="1" x14ac:dyDescent="0.2">
      <c r="A209" s="102"/>
      <c r="B209" s="102"/>
      <c r="C209" s="102"/>
      <c r="D209" s="102"/>
      <c r="E209" s="102"/>
      <c r="F209" s="102"/>
      <c r="G209" s="102"/>
      <c r="H209" s="15"/>
      <c r="K209" s="119"/>
      <c r="N209" s="102"/>
      <c r="O209" s="102"/>
    </row>
    <row r="210" spans="1:15" ht="12.75" customHeight="1" x14ac:dyDescent="0.2">
      <c r="A210" s="102"/>
      <c r="B210" s="102"/>
      <c r="C210" s="102"/>
      <c r="D210" s="102"/>
      <c r="E210" s="102"/>
      <c r="F210" s="102"/>
      <c r="G210" s="102"/>
      <c r="H210" s="15"/>
      <c r="K210" s="119"/>
      <c r="N210" s="102"/>
      <c r="O210" s="102"/>
    </row>
    <row r="211" spans="1:15" ht="12.75" customHeight="1" x14ac:dyDescent="0.2">
      <c r="A211" s="102"/>
      <c r="B211" s="102"/>
      <c r="C211" s="102"/>
      <c r="D211" s="102"/>
      <c r="E211" s="102"/>
      <c r="F211" s="102"/>
      <c r="G211" s="102"/>
      <c r="H211" s="15"/>
      <c r="K211" s="119"/>
      <c r="N211" s="102"/>
      <c r="O211" s="102"/>
    </row>
    <row r="212" spans="1:15" ht="12.75" customHeight="1" x14ac:dyDescent="0.2">
      <c r="A212" s="102"/>
      <c r="B212" s="102"/>
      <c r="C212" s="102"/>
      <c r="D212" s="102"/>
      <c r="E212" s="102"/>
      <c r="F212" s="102"/>
      <c r="G212" s="102"/>
      <c r="H212" s="15"/>
      <c r="K212" s="119"/>
      <c r="N212" s="102"/>
      <c r="O212" s="102"/>
    </row>
    <row r="213" spans="1:15" ht="12.75" customHeight="1" x14ac:dyDescent="0.2">
      <c r="A213" s="102"/>
      <c r="B213" s="102"/>
      <c r="C213" s="102"/>
      <c r="D213" s="102"/>
      <c r="E213" s="102"/>
      <c r="F213" s="102"/>
      <c r="G213" s="102"/>
      <c r="H213" s="15"/>
      <c r="K213" s="119"/>
      <c r="N213" s="102"/>
      <c r="O213" s="102"/>
    </row>
    <row r="214" spans="1:15" ht="12.75" customHeight="1" x14ac:dyDescent="0.2">
      <c r="A214" s="102"/>
      <c r="B214" s="102"/>
      <c r="C214" s="102"/>
      <c r="D214" s="102"/>
      <c r="E214" s="102"/>
      <c r="F214" s="102"/>
      <c r="G214" s="102"/>
      <c r="H214" s="15"/>
      <c r="K214" s="119"/>
      <c r="N214" s="102"/>
      <c r="O214" s="102"/>
    </row>
    <row r="215" spans="1:15" ht="12.75" customHeight="1" x14ac:dyDescent="0.2">
      <c r="A215" s="102"/>
      <c r="B215" s="102"/>
      <c r="C215" s="102"/>
      <c r="D215" s="102"/>
      <c r="E215" s="102"/>
      <c r="F215" s="102"/>
      <c r="G215" s="102"/>
      <c r="H215" s="15"/>
      <c r="K215" s="119"/>
      <c r="N215" s="102"/>
      <c r="O215" s="102"/>
    </row>
    <row r="216" spans="1:15" ht="12.75" customHeight="1" x14ac:dyDescent="0.2">
      <c r="A216" s="102"/>
      <c r="B216" s="102"/>
      <c r="C216" s="102"/>
      <c r="D216" s="102"/>
      <c r="E216" s="102"/>
      <c r="F216" s="102"/>
      <c r="G216" s="102"/>
      <c r="H216" s="15"/>
      <c r="K216" s="119"/>
      <c r="N216" s="102"/>
      <c r="O216" s="102"/>
    </row>
    <row r="217" spans="1:15" ht="12.75" customHeight="1" x14ac:dyDescent="0.2">
      <c r="A217" s="102"/>
      <c r="B217" s="102"/>
      <c r="C217" s="102"/>
      <c r="D217" s="102"/>
      <c r="E217" s="102"/>
      <c r="F217" s="102"/>
      <c r="G217" s="102"/>
      <c r="H217" s="15"/>
      <c r="K217" s="119"/>
      <c r="N217" s="102"/>
      <c r="O217" s="102"/>
    </row>
    <row r="218" spans="1:15" ht="12.75" customHeight="1" x14ac:dyDescent="0.2">
      <c r="A218" s="102"/>
      <c r="B218" s="102"/>
      <c r="C218" s="102"/>
      <c r="D218" s="102"/>
      <c r="E218" s="102"/>
      <c r="F218" s="102"/>
      <c r="G218" s="102"/>
      <c r="H218" s="15"/>
      <c r="K218" s="119"/>
      <c r="N218" s="102"/>
      <c r="O218" s="102"/>
    </row>
    <row r="219" spans="1:15" ht="12.75" customHeight="1" x14ac:dyDescent="0.2">
      <c r="A219" s="102"/>
      <c r="B219" s="102"/>
      <c r="C219" s="102"/>
      <c r="D219" s="102"/>
      <c r="E219" s="102"/>
      <c r="F219" s="102"/>
      <c r="G219" s="102"/>
      <c r="H219" s="15"/>
      <c r="K219" s="119"/>
      <c r="N219" s="102"/>
      <c r="O219" s="102"/>
    </row>
    <row r="220" spans="1:15" ht="12.75" customHeight="1" x14ac:dyDescent="0.2">
      <c r="A220" s="102"/>
      <c r="B220" s="102"/>
      <c r="C220" s="102"/>
      <c r="D220" s="102"/>
      <c r="E220" s="102"/>
      <c r="F220" s="102"/>
      <c r="G220" s="102"/>
      <c r="H220" s="15"/>
      <c r="K220" s="119"/>
      <c r="N220" s="102"/>
      <c r="O220" s="102"/>
    </row>
    <row r="221" spans="1:15" ht="12.75" customHeight="1" x14ac:dyDescent="0.2">
      <c r="A221" s="102"/>
      <c r="B221" s="102"/>
      <c r="C221" s="102"/>
      <c r="D221" s="102"/>
      <c r="E221" s="102"/>
      <c r="F221" s="102"/>
      <c r="G221" s="102"/>
      <c r="H221" s="15"/>
      <c r="K221" s="119"/>
      <c r="N221" s="102"/>
      <c r="O221" s="102"/>
    </row>
    <row r="222" spans="1:15" ht="12.75" customHeight="1" x14ac:dyDescent="0.2">
      <c r="A222" s="102"/>
      <c r="B222" s="102"/>
      <c r="C222" s="102"/>
      <c r="D222" s="102"/>
      <c r="E222" s="102"/>
      <c r="F222" s="102"/>
      <c r="G222" s="102"/>
      <c r="H222" s="15"/>
      <c r="K222" s="119"/>
      <c r="N222" s="102"/>
      <c r="O222" s="102"/>
    </row>
    <row r="223" spans="1:15" ht="12.75" customHeight="1" x14ac:dyDescent="0.2">
      <c r="A223" s="102"/>
      <c r="B223" s="102"/>
      <c r="C223" s="102"/>
      <c r="D223" s="102"/>
      <c r="E223" s="102"/>
      <c r="F223" s="102"/>
      <c r="G223" s="102"/>
      <c r="H223" s="15"/>
      <c r="K223" s="119"/>
      <c r="N223" s="102"/>
      <c r="O223" s="102"/>
    </row>
    <row r="224" spans="1:15" ht="12.75" customHeight="1" x14ac:dyDescent="0.2">
      <c r="A224" s="102"/>
      <c r="B224" s="102"/>
      <c r="C224" s="102"/>
      <c r="D224" s="102"/>
      <c r="E224" s="102"/>
      <c r="F224" s="102"/>
      <c r="G224" s="102"/>
      <c r="H224" s="15"/>
      <c r="K224" s="119"/>
      <c r="N224" s="102"/>
      <c r="O224" s="102"/>
    </row>
    <row r="225" spans="1:15" ht="12.75" customHeight="1" x14ac:dyDescent="0.2">
      <c r="A225" s="102"/>
      <c r="B225" s="102"/>
      <c r="C225" s="102"/>
      <c r="D225" s="102"/>
      <c r="E225" s="102"/>
      <c r="F225" s="102"/>
      <c r="G225" s="102"/>
      <c r="H225" s="15"/>
      <c r="K225" s="119"/>
      <c r="N225" s="102"/>
      <c r="O225" s="102"/>
    </row>
    <row r="226" spans="1:15" ht="12.75" customHeight="1" x14ac:dyDescent="0.2">
      <c r="A226" s="102"/>
      <c r="B226" s="102"/>
      <c r="C226" s="102"/>
      <c r="D226" s="102"/>
      <c r="E226" s="102"/>
      <c r="F226" s="102"/>
      <c r="G226" s="102"/>
      <c r="H226" s="15"/>
      <c r="K226" s="119"/>
      <c r="N226" s="102"/>
      <c r="O226" s="102"/>
    </row>
    <row r="227" spans="1:15" ht="12.75" customHeight="1" x14ac:dyDescent="0.2">
      <c r="A227" s="102"/>
      <c r="B227" s="102"/>
      <c r="C227" s="102"/>
      <c r="D227" s="102"/>
      <c r="E227" s="102"/>
      <c r="F227" s="102"/>
      <c r="G227" s="102"/>
      <c r="H227" s="15"/>
      <c r="K227" s="119"/>
      <c r="N227" s="102"/>
      <c r="O227" s="102"/>
    </row>
    <row r="228" spans="1:15" ht="12.75" customHeight="1" x14ac:dyDescent="0.2">
      <c r="A228" s="102"/>
      <c r="B228" s="102"/>
      <c r="C228" s="102"/>
      <c r="D228" s="102"/>
      <c r="E228" s="102"/>
      <c r="F228" s="102"/>
      <c r="G228" s="102"/>
      <c r="H228" s="15"/>
      <c r="K228" s="119"/>
      <c r="N228" s="102"/>
      <c r="O228" s="102"/>
    </row>
    <row r="229" spans="1:15" ht="12.75" customHeight="1" x14ac:dyDescent="0.2">
      <c r="A229" s="102"/>
      <c r="B229" s="102"/>
      <c r="C229" s="102"/>
      <c r="D229" s="102"/>
      <c r="E229" s="102"/>
      <c r="F229" s="102"/>
      <c r="G229" s="102"/>
      <c r="H229" s="15"/>
      <c r="K229" s="119"/>
      <c r="N229" s="102"/>
      <c r="O229" s="102"/>
    </row>
    <row r="230" spans="1:15" ht="12.75" customHeight="1" x14ac:dyDescent="0.2">
      <c r="A230" s="102"/>
      <c r="B230" s="102"/>
      <c r="C230" s="102"/>
      <c r="D230" s="102"/>
      <c r="E230" s="102"/>
      <c r="F230" s="102"/>
      <c r="G230" s="102"/>
      <c r="H230" s="15"/>
      <c r="K230" s="119"/>
      <c r="N230" s="102"/>
      <c r="O230" s="102"/>
    </row>
    <row r="231" spans="1:15" ht="12.75" customHeight="1" x14ac:dyDescent="0.2">
      <c r="A231" s="102"/>
      <c r="B231" s="102"/>
      <c r="C231" s="102"/>
      <c r="D231" s="102"/>
      <c r="E231" s="102"/>
      <c r="F231" s="102"/>
      <c r="G231" s="102"/>
      <c r="H231" s="15"/>
      <c r="K231" s="119"/>
      <c r="N231" s="102"/>
      <c r="O231" s="102"/>
    </row>
    <row r="232" spans="1:15" ht="12.75" customHeight="1" x14ac:dyDescent="0.2">
      <c r="A232" s="102"/>
      <c r="B232" s="102"/>
      <c r="C232" s="102"/>
      <c r="D232" s="102"/>
      <c r="E232" s="102"/>
      <c r="F232" s="102"/>
      <c r="G232" s="102"/>
      <c r="H232" s="15"/>
      <c r="K232" s="119"/>
      <c r="N232" s="102"/>
      <c r="O232" s="102"/>
    </row>
    <row r="233" spans="1:15" ht="12.75" customHeight="1" x14ac:dyDescent="0.2">
      <c r="A233" s="102"/>
      <c r="B233" s="102"/>
      <c r="C233" s="102"/>
      <c r="D233" s="102"/>
      <c r="E233" s="102"/>
      <c r="F233" s="102"/>
      <c r="G233" s="102"/>
      <c r="H233" s="15"/>
      <c r="K233" s="119"/>
      <c r="N233" s="102"/>
      <c r="O233" s="102"/>
    </row>
    <row r="234" spans="1:15" ht="12.75" customHeight="1" x14ac:dyDescent="0.2">
      <c r="A234" s="102"/>
      <c r="B234" s="102"/>
      <c r="C234" s="102"/>
      <c r="D234" s="102"/>
      <c r="E234" s="102"/>
      <c r="F234" s="102"/>
      <c r="G234" s="102"/>
      <c r="H234" s="15"/>
      <c r="K234" s="119"/>
      <c r="N234" s="102"/>
      <c r="O234" s="102"/>
    </row>
    <row r="235" spans="1:15" ht="12.75" customHeight="1" x14ac:dyDescent="0.2">
      <c r="A235" s="102"/>
      <c r="B235" s="102"/>
      <c r="C235" s="102"/>
      <c r="D235" s="102"/>
      <c r="E235" s="102"/>
      <c r="F235" s="102"/>
      <c r="G235" s="102"/>
      <c r="H235" s="15"/>
      <c r="K235" s="119"/>
      <c r="N235" s="102"/>
      <c r="O235" s="102"/>
    </row>
    <row r="236" spans="1:15" ht="12.75" customHeight="1" x14ac:dyDescent="0.2">
      <c r="A236" s="102"/>
      <c r="B236" s="102"/>
      <c r="C236" s="102"/>
      <c r="D236" s="102"/>
      <c r="E236" s="102"/>
      <c r="F236" s="102"/>
      <c r="G236" s="102"/>
      <c r="H236" s="15"/>
      <c r="K236" s="119"/>
      <c r="N236" s="102"/>
      <c r="O236" s="102"/>
    </row>
    <row r="237" spans="1:15" ht="12.75" customHeight="1" x14ac:dyDescent="0.2">
      <c r="A237" s="102"/>
      <c r="B237" s="102"/>
      <c r="C237" s="102"/>
      <c r="D237" s="102"/>
      <c r="E237" s="102"/>
      <c r="F237" s="102"/>
      <c r="G237" s="102"/>
      <c r="H237" s="15"/>
      <c r="K237" s="119"/>
      <c r="N237" s="102"/>
      <c r="O237" s="102"/>
    </row>
    <row r="238" spans="1:15" ht="12.75" customHeight="1" x14ac:dyDescent="0.2">
      <c r="A238" s="102"/>
      <c r="B238" s="102"/>
      <c r="C238" s="102"/>
      <c r="D238" s="102"/>
      <c r="E238" s="102"/>
      <c r="F238" s="102"/>
      <c r="G238" s="102"/>
      <c r="H238" s="15"/>
      <c r="K238" s="119"/>
      <c r="N238" s="102"/>
      <c r="O238" s="102"/>
    </row>
    <row r="239" spans="1:15" ht="12.75" customHeight="1" x14ac:dyDescent="0.2">
      <c r="A239" s="102"/>
      <c r="B239" s="102"/>
      <c r="C239" s="102"/>
      <c r="D239" s="102"/>
      <c r="E239" s="102"/>
      <c r="F239" s="102"/>
      <c r="G239" s="102"/>
      <c r="H239" s="15"/>
      <c r="K239" s="119"/>
      <c r="N239" s="102"/>
      <c r="O239" s="102"/>
    </row>
    <row r="240" spans="1:15" ht="12.75" customHeight="1" x14ac:dyDescent="0.2">
      <c r="A240" s="102"/>
      <c r="B240" s="102"/>
      <c r="C240" s="102"/>
      <c r="D240" s="102"/>
      <c r="E240" s="102"/>
      <c r="F240" s="102"/>
      <c r="G240" s="102"/>
      <c r="H240" s="15"/>
      <c r="K240" s="119"/>
      <c r="N240" s="102"/>
      <c r="O240" s="102"/>
    </row>
    <row r="241" spans="1:15" ht="12.75" customHeight="1" x14ac:dyDescent="0.2">
      <c r="A241" s="102"/>
      <c r="B241" s="102"/>
      <c r="C241" s="102"/>
      <c r="D241" s="102"/>
      <c r="E241" s="102"/>
      <c r="F241" s="102"/>
      <c r="G241" s="102"/>
      <c r="H241" s="15"/>
      <c r="K241" s="119"/>
      <c r="N241" s="102"/>
      <c r="O241" s="102"/>
    </row>
    <row r="242" spans="1:15" ht="12.75" customHeight="1" x14ac:dyDescent="0.2">
      <c r="A242" s="102"/>
      <c r="B242" s="102"/>
      <c r="C242" s="102"/>
      <c r="D242" s="102"/>
      <c r="E242" s="102"/>
      <c r="F242" s="102"/>
      <c r="G242" s="102"/>
      <c r="H242" s="15"/>
      <c r="K242" s="119"/>
      <c r="N242" s="102"/>
      <c r="O242" s="102"/>
    </row>
    <row r="243" spans="1:15" ht="12.75" customHeight="1" x14ac:dyDescent="0.2">
      <c r="A243" s="102"/>
      <c r="B243" s="102"/>
      <c r="C243" s="102"/>
      <c r="D243" s="102"/>
      <c r="E243" s="102"/>
      <c r="F243" s="102"/>
      <c r="G243" s="102"/>
      <c r="H243" s="15"/>
      <c r="K243" s="119"/>
      <c r="N243" s="102"/>
      <c r="O243" s="102"/>
    </row>
    <row r="244" spans="1:15" ht="12.75" customHeight="1" x14ac:dyDescent="0.2">
      <c r="A244" s="102"/>
      <c r="B244" s="102"/>
      <c r="C244" s="102"/>
      <c r="D244" s="102"/>
      <c r="E244" s="102"/>
      <c r="F244" s="102"/>
      <c r="G244" s="102"/>
      <c r="H244" s="15"/>
      <c r="K244" s="119"/>
      <c r="N244" s="102"/>
      <c r="O244" s="102"/>
    </row>
    <row r="245" spans="1:15" ht="12.75" customHeight="1" x14ac:dyDescent="0.2">
      <c r="A245" s="102"/>
      <c r="B245" s="102"/>
      <c r="C245" s="102"/>
      <c r="D245" s="102"/>
      <c r="E245" s="102"/>
      <c r="F245" s="102"/>
      <c r="G245" s="102"/>
      <c r="H245" s="15"/>
      <c r="K245" s="119"/>
      <c r="N245" s="102"/>
      <c r="O245" s="102"/>
    </row>
    <row r="246" spans="1:15" ht="12.75" customHeight="1" x14ac:dyDescent="0.2">
      <c r="A246" s="102"/>
      <c r="B246" s="102"/>
      <c r="C246" s="102"/>
      <c r="D246" s="102"/>
      <c r="E246" s="102"/>
      <c r="F246" s="102"/>
      <c r="G246" s="102"/>
      <c r="H246" s="15"/>
      <c r="K246" s="119"/>
      <c r="N246" s="102"/>
      <c r="O246" s="102"/>
    </row>
    <row r="247" spans="1:15" ht="12.75" customHeight="1" x14ac:dyDescent="0.2">
      <c r="A247" s="102"/>
      <c r="B247" s="102"/>
      <c r="C247" s="102"/>
      <c r="D247" s="102"/>
      <c r="E247" s="102"/>
      <c r="F247" s="102"/>
      <c r="G247" s="102"/>
      <c r="H247" s="15"/>
      <c r="K247" s="119"/>
      <c r="N247" s="102"/>
      <c r="O247" s="102"/>
    </row>
    <row r="248" spans="1:15" ht="12.75" customHeight="1" x14ac:dyDescent="0.2">
      <c r="A248" s="102"/>
      <c r="B248" s="102"/>
      <c r="C248" s="102"/>
      <c r="D248" s="102"/>
      <c r="E248" s="102"/>
      <c r="F248" s="102"/>
      <c r="G248" s="102"/>
      <c r="H248" s="15"/>
      <c r="K248" s="119"/>
      <c r="N248" s="102"/>
      <c r="O248" s="102"/>
    </row>
    <row r="249" spans="1:15" ht="12.75" customHeight="1" x14ac:dyDescent="0.2">
      <c r="A249" s="102"/>
      <c r="B249" s="102"/>
      <c r="C249" s="102"/>
      <c r="D249" s="102"/>
      <c r="E249" s="102"/>
      <c r="F249" s="102"/>
      <c r="G249" s="102"/>
      <c r="H249" s="15"/>
      <c r="K249" s="119"/>
      <c r="N249" s="102"/>
      <c r="O249" s="102"/>
    </row>
    <row r="250" spans="1:15" ht="12.75" customHeight="1" x14ac:dyDescent="0.2">
      <c r="A250" s="102"/>
      <c r="B250" s="102"/>
      <c r="C250" s="102"/>
      <c r="D250" s="102"/>
      <c r="E250" s="102"/>
      <c r="F250" s="102"/>
      <c r="G250" s="102"/>
      <c r="H250" s="15"/>
      <c r="K250" s="119"/>
      <c r="N250" s="102"/>
      <c r="O250" s="102"/>
    </row>
    <row r="251" spans="1:15" ht="12.75" customHeight="1" x14ac:dyDescent="0.2">
      <c r="A251" s="102"/>
      <c r="B251" s="102"/>
      <c r="C251" s="102"/>
      <c r="D251" s="102"/>
      <c r="E251" s="102"/>
      <c r="F251" s="102"/>
      <c r="G251" s="102"/>
      <c r="H251" s="15"/>
      <c r="K251" s="119"/>
      <c r="N251" s="102"/>
      <c r="O251" s="102"/>
    </row>
    <row r="252" spans="1:15" ht="12.75" customHeight="1" x14ac:dyDescent="0.2">
      <c r="A252" s="102"/>
      <c r="B252" s="102"/>
      <c r="C252" s="102"/>
      <c r="D252" s="102"/>
      <c r="E252" s="102"/>
      <c r="F252" s="102"/>
      <c r="G252" s="102"/>
      <c r="H252" s="15"/>
      <c r="K252" s="119"/>
      <c r="N252" s="102"/>
      <c r="O252" s="102"/>
    </row>
    <row r="253" spans="1:15" ht="12.75" customHeight="1" x14ac:dyDescent="0.2">
      <c r="A253" s="102"/>
      <c r="B253" s="102"/>
      <c r="C253" s="102"/>
      <c r="D253" s="102"/>
      <c r="E253" s="102"/>
      <c r="F253" s="102"/>
      <c r="G253" s="102"/>
      <c r="H253" s="15"/>
      <c r="K253" s="119"/>
      <c r="N253" s="102"/>
      <c r="O253" s="102"/>
    </row>
    <row r="254" spans="1:15" ht="12.75" customHeight="1" x14ac:dyDescent="0.2">
      <c r="A254" s="102"/>
      <c r="B254" s="102"/>
      <c r="C254" s="102"/>
      <c r="D254" s="102"/>
      <c r="E254" s="102"/>
      <c r="F254" s="102"/>
      <c r="G254" s="102"/>
      <c r="H254" s="15"/>
      <c r="K254" s="119"/>
      <c r="N254" s="102"/>
      <c r="O254" s="102"/>
    </row>
    <row r="255" spans="1:15" ht="12.75" customHeight="1" x14ac:dyDescent="0.2">
      <c r="A255" s="102"/>
      <c r="B255" s="102"/>
      <c r="C255" s="102"/>
      <c r="D255" s="102"/>
      <c r="E255" s="102"/>
      <c r="F255" s="102"/>
      <c r="G255" s="102"/>
      <c r="H255" s="15"/>
      <c r="K255" s="119"/>
      <c r="N255" s="102"/>
      <c r="O255" s="102"/>
    </row>
    <row r="256" spans="1:15" ht="12.75" customHeight="1" x14ac:dyDescent="0.2">
      <c r="A256" s="102"/>
      <c r="B256" s="102"/>
      <c r="C256" s="102"/>
      <c r="D256" s="102"/>
      <c r="E256" s="102"/>
      <c r="F256" s="102"/>
      <c r="G256" s="102"/>
      <c r="H256" s="15"/>
      <c r="K256" s="119"/>
      <c r="N256" s="102"/>
      <c r="O256" s="102"/>
    </row>
    <row r="257" spans="1:15" ht="12.75" customHeight="1" x14ac:dyDescent="0.2">
      <c r="A257" s="102"/>
      <c r="B257" s="102"/>
      <c r="C257" s="102"/>
      <c r="D257" s="102"/>
      <c r="E257" s="102"/>
      <c r="F257" s="102"/>
      <c r="G257" s="102"/>
      <c r="H257" s="15"/>
      <c r="K257" s="119"/>
      <c r="N257" s="102"/>
      <c r="O257" s="102"/>
    </row>
    <row r="258" spans="1:15" ht="12.75" customHeight="1" x14ac:dyDescent="0.2">
      <c r="A258" s="102"/>
      <c r="B258" s="102"/>
      <c r="C258" s="102"/>
      <c r="D258" s="102"/>
      <c r="E258" s="102"/>
      <c r="F258" s="102"/>
      <c r="G258" s="102"/>
      <c r="H258" s="15"/>
      <c r="K258" s="119"/>
      <c r="N258" s="102"/>
      <c r="O258" s="102"/>
    </row>
    <row r="259" spans="1:15" ht="12.75" customHeight="1" x14ac:dyDescent="0.2">
      <c r="A259" s="102"/>
      <c r="B259" s="102"/>
      <c r="C259" s="102"/>
      <c r="D259" s="102"/>
      <c r="E259" s="102"/>
      <c r="F259" s="102"/>
      <c r="G259" s="102"/>
      <c r="H259" s="15"/>
      <c r="K259" s="119"/>
      <c r="N259" s="102"/>
      <c r="O259" s="102"/>
    </row>
    <row r="260" spans="1:15" ht="12.75" customHeight="1" x14ac:dyDescent="0.2">
      <c r="A260" s="102"/>
      <c r="B260" s="102"/>
      <c r="C260" s="102"/>
      <c r="D260" s="102"/>
      <c r="E260" s="102"/>
      <c r="F260" s="102"/>
      <c r="G260" s="102"/>
      <c r="H260" s="15"/>
      <c r="K260" s="119"/>
      <c r="N260" s="102"/>
      <c r="O260" s="102"/>
    </row>
    <row r="261" spans="1:15" ht="12.75" customHeight="1" x14ac:dyDescent="0.2">
      <c r="A261" s="102"/>
      <c r="B261" s="102"/>
      <c r="C261" s="102"/>
      <c r="D261" s="102"/>
      <c r="E261" s="102"/>
      <c r="F261" s="102"/>
      <c r="G261" s="102"/>
      <c r="H261" s="15"/>
      <c r="K261" s="119"/>
      <c r="N261" s="102"/>
      <c r="O261" s="102"/>
    </row>
    <row r="262" spans="1:15" ht="12.75" customHeight="1" x14ac:dyDescent="0.2">
      <c r="A262" s="102"/>
      <c r="B262" s="102"/>
      <c r="C262" s="102"/>
      <c r="D262" s="102"/>
      <c r="E262" s="102"/>
      <c r="F262" s="102"/>
      <c r="G262" s="102"/>
      <c r="H262" s="15"/>
      <c r="K262" s="119"/>
      <c r="N262" s="102"/>
      <c r="O262" s="102"/>
    </row>
    <row r="263" spans="1:15" ht="12.75" customHeight="1" x14ac:dyDescent="0.2">
      <c r="A263" s="102"/>
      <c r="B263" s="102"/>
      <c r="C263" s="102"/>
      <c r="D263" s="102"/>
      <c r="E263" s="102"/>
      <c r="F263" s="102"/>
      <c r="G263" s="102"/>
      <c r="H263" s="15"/>
      <c r="K263" s="119"/>
      <c r="N263" s="102"/>
      <c r="O263" s="102"/>
    </row>
    <row r="264" spans="1:15" ht="12.75" customHeight="1" x14ac:dyDescent="0.2">
      <c r="A264" s="102"/>
      <c r="B264" s="102"/>
      <c r="C264" s="102"/>
      <c r="D264" s="102"/>
      <c r="E264" s="102"/>
      <c r="F264" s="102"/>
      <c r="G264" s="102"/>
      <c r="H264" s="15"/>
      <c r="K264" s="119"/>
      <c r="N264" s="102"/>
      <c r="O264" s="102"/>
    </row>
    <row r="265" spans="1:15" ht="12.75" customHeight="1" x14ac:dyDescent="0.2">
      <c r="A265" s="102"/>
      <c r="B265" s="102"/>
      <c r="C265" s="102"/>
      <c r="D265" s="102"/>
      <c r="E265" s="102"/>
      <c r="F265" s="102"/>
      <c r="G265" s="102"/>
      <c r="H265" s="15"/>
      <c r="K265" s="119"/>
      <c r="N265" s="102"/>
      <c r="O265" s="102"/>
    </row>
    <row r="266" spans="1:15" ht="12.75" customHeight="1" x14ac:dyDescent="0.2">
      <c r="A266" s="102"/>
      <c r="B266" s="102"/>
      <c r="C266" s="102"/>
      <c r="D266" s="102"/>
      <c r="E266" s="102"/>
      <c r="F266" s="102"/>
      <c r="G266" s="102"/>
      <c r="H266" s="15"/>
      <c r="K266" s="119"/>
      <c r="N266" s="102"/>
      <c r="O266" s="102"/>
    </row>
    <row r="267" spans="1:15" ht="12.75" customHeight="1" x14ac:dyDescent="0.2">
      <c r="A267" s="102"/>
      <c r="B267" s="102"/>
      <c r="C267" s="102"/>
      <c r="D267" s="102"/>
      <c r="E267" s="102"/>
      <c r="F267" s="102"/>
      <c r="G267" s="102"/>
      <c r="H267" s="15"/>
      <c r="K267" s="119"/>
      <c r="N267" s="102"/>
      <c r="O267" s="102"/>
    </row>
    <row r="268" spans="1:15" ht="12.75" customHeight="1" x14ac:dyDescent="0.2">
      <c r="A268" s="102"/>
      <c r="B268" s="102"/>
      <c r="C268" s="102"/>
      <c r="D268" s="102"/>
      <c r="E268" s="102"/>
      <c r="F268" s="102"/>
      <c r="G268" s="102"/>
      <c r="H268" s="15"/>
      <c r="K268" s="119"/>
      <c r="N268" s="102"/>
      <c r="O268" s="102"/>
    </row>
    <row r="269" spans="1:15" ht="12.75" customHeight="1" x14ac:dyDescent="0.2">
      <c r="A269" s="102"/>
      <c r="B269" s="102"/>
      <c r="C269" s="102"/>
      <c r="D269" s="102"/>
      <c r="E269" s="102"/>
      <c r="F269" s="102"/>
      <c r="G269" s="102"/>
      <c r="H269" s="15"/>
      <c r="K269" s="119"/>
      <c r="N269" s="102"/>
      <c r="O269" s="102"/>
    </row>
    <row r="270" spans="1:15" ht="12.75" customHeight="1" x14ac:dyDescent="0.2">
      <c r="A270" s="102"/>
      <c r="B270" s="102"/>
      <c r="C270" s="102"/>
      <c r="D270" s="102"/>
      <c r="E270" s="102"/>
      <c r="F270" s="102"/>
      <c r="G270" s="102"/>
      <c r="H270" s="15"/>
      <c r="K270" s="119"/>
      <c r="N270" s="102"/>
      <c r="O270" s="102"/>
    </row>
    <row r="271" spans="1:15" ht="12.75" customHeight="1" x14ac:dyDescent="0.2">
      <c r="A271" s="102"/>
      <c r="B271" s="102"/>
      <c r="C271" s="102"/>
      <c r="D271" s="102"/>
      <c r="E271" s="102"/>
      <c r="F271" s="102"/>
      <c r="G271" s="102"/>
      <c r="H271" s="15"/>
      <c r="K271" s="119"/>
      <c r="N271" s="102"/>
      <c r="O271" s="102"/>
    </row>
    <row r="272" spans="1:15" ht="12.75" customHeight="1" x14ac:dyDescent="0.2">
      <c r="A272" s="102"/>
      <c r="B272" s="102"/>
      <c r="C272" s="102"/>
      <c r="D272" s="102"/>
      <c r="E272" s="102"/>
      <c r="F272" s="102"/>
      <c r="G272" s="102"/>
      <c r="H272" s="15"/>
      <c r="K272" s="119"/>
      <c r="N272" s="102"/>
      <c r="O272" s="102"/>
    </row>
    <row r="273" spans="1:15" ht="12.75" customHeight="1" x14ac:dyDescent="0.2">
      <c r="A273" s="102"/>
      <c r="B273" s="102"/>
      <c r="C273" s="102"/>
      <c r="D273" s="102"/>
      <c r="E273" s="102"/>
      <c r="F273" s="102"/>
      <c r="G273" s="102"/>
      <c r="H273" s="15"/>
      <c r="K273" s="119"/>
      <c r="N273" s="102"/>
      <c r="O273" s="102"/>
    </row>
    <row r="274" spans="1:15" ht="12.75" customHeight="1" x14ac:dyDescent="0.2">
      <c r="A274" s="102"/>
      <c r="B274" s="102"/>
      <c r="C274" s="102"/>
      <c r="D274" s="102"/>
      <c r="E274" s="102"/>
      <c r="F274" s="102"/>
      <c r="G274" s="102"/>
      <c r="H274" s="15"/>
      <c r="K274" s="119"/>
      <c r="N274" s="102"/>
      <c r="O274" s="102"/>
    </row>
    <row r="275" spans="1:15" ht="12.75" customHeight="1" x14ac:dyDescent="0.2">
      <c r="A275" s="102"/>
      <c r="B275" s="102"/>
      <c r="C275" s="102"/>
      <c r="D275" s="102"/>
      <c r="E275" s="102"/>
      <c r="F275" s="102"/>
      <c r="G275" s="102"/>
      <c r="H275" s="15"/>
      <c r="K275" s="119"/>
      <c r="N275" s="102"/>
      <c r="O275" s="102"/>
    </row>
    <row r="276" spans="1:15" ht="12.75" customHeight="1" x14ac:dyDescent="0.2">
      <c r="A276" s="102"/>
      <c r="B276" s="102"/>
      <c r="C276" s="102"/>
      <c r="D276" s="102"/>
      <c r="E276" s="102"/>
      <c r="F276" s="102"/>
      <c r="G276" s="102"/>
      <c r="H276" s="15"/>
      <c r="K276" s="119"/>
      <c r="N276" s="102"/>
      <c r="O276" s="102"/>
    </row>
    <row r="277" spans="1:15" ht="12.75" customHeight="1" x14ac:dyDescent="0.2">
      <c r="A277" s="102"/>
      <c r="B277" s="102"/>
      <c r="C277" s="102"/>
      <c r="D277" s="102"/>
      <c r="E277" s="102"/>
      <c r="F277" s="102"/>
      <c r="G277" s="102"/>
      <c r="H277" s="15"/>
      <c r="K277" s="119"/>
      <c r="N277" s="102"/>
      <c r="O277" s="102"/>
    </row>
    <row r="278" spans="1:15" ht="12.75" customHeight="1" x14ac:dyDescent="0.2">
      <c r="A278" s="102"/>
      <c r="B278" s="102"/>
      <c r="C278" s="102"/>
      <c r="D278" s="102"/>
      <c r="E278" s="102"/>
      <c r="F278" s="102"/>
      <c r="G278" s="102"/>
      <c r="H278" s="15"/>
      <c r="K278" s="119"/>
      <c r="N278" s="102"/>
      <c r="O278" s="102"/>
    </row>
    <row r="279" spans="1:15" ht="12.75" customHeight="1" x14ac:dyDescent="0.2">
      <c r="A279" s="102"/>
      <c r="B279" s="102"/>
      <c r="C279" s="102"/>
      <c r="D279" s="102"/>
      <c r="E279" s="102"/>
      <c r="F279" s="102"/>
      <c r="G279" s="102"/>
      <c r="H279" s="15"/>
      <c r="K279" s="119"/>
      <c r="N279" s="102"/>
      <c r="O279" s="102"/>
    </row>
    <row r="280" spans="1:15" ht="12.75" customHeight="1" x14ac:dyDescent="0.2">
      <c r="A280" s="102"/>
      <c r="B280" s="102"/>
      <c r="C280" s="102"/>
      <c r="D280" s="102"/>
      <c r="E280" s="102"/>
      <c r="F280" s="102"/>
      <c r="G280" s="102"/>
      <c r="H280" s="15"/>
      <c r="K280" s="119"/>
      <c r="N280" s="102"/>
      <c r="O280" s="102"/>
    </row>
    <row r="281" spans="1:15" ht="12.75" customHeight="1" x14ac:dyDescent="0.2">
      <c r="A281" s="102"/>
      <c r="B281" s="102"/>
      <c r="C281" s="102"/>
      <c r="D281" s="102"/>
      <c r="E281" s="102"/>
      <c r="F281" s="102"/>
      <c r="G281" s="102"/>
      <c r="H281" s="15"/>
      <c r="K281" s="119"/>
      <c r="N281" s="102"/>
      <c r="O281" s="102"/>
    </row>
    <row r="282" spans="1:15" ht="12.75" customHeight="1" x14ac:dyDescent="0.2">
      <c r="A282" s="102"/>
      <c r="B282" s="102"/>
      <c r="C282" s="102"/>
      <c r="D282" s="102"/>
      <c r="E282" s="102"/>
      <c r="F282" s="102"/>
      <c r="G282" s="102"/>
      <c r="H282" s="15"/>
      <c r="K282" s="119"/>
      <c r="N282" s="102"/>
      <c r="O282" s="102"/>
    </row>
    <row r="283" spans="1:15" ht="12.75" customHeight="1" x14ac:dyDescent="0.2">
      <c r="A283" s="102"/>
      <c r="B283" s="102"/>
      <c r="C283" s="102"/>
      <c r="D283" s="102"/>
      <c r="E283" s="102"/>
      <c r="F283" s="102"/>
      <c r="G283" s="102"/>
      <c r="H283" s="15"/>
      <c r="K283" s="119"/>
      <c r="N283" s="102"/>
      <c r="O283" s="102"/>
    </row>
    <row r="284" spans="1:15" ht="12.75" customHeight="1" x14ac:dyDescent="0.2">
      <c r="A284" s="102"/>
      <c r="B284" s="102"/>
      <c r="C284" s="102"/>
      <c r="D284" s="102"/>
      <c r="E284" s="102"/>
      <c r="F284" s="102"/>
      <c r="G284" s="102"/>
      <c r="H284" s="15"/>
      <c r="K284" s="119"/>
      <c r="N284" s="102"/>
      <c r="O284" s="102"/>
    </row>
    <row r="285" spans="1:15" ht="12.75" customHeight="1" x14ac:dyDescent="0.2">
      <c r="A285" s="102"/>
      <c r="B285" s="102"/>
      <c r="C285" s="102"/>
      <c r="D285" s="102"/>
      <c r="E285" s="102"/>
      <c r="F285" s="102"/>
      <c r="G285" s="102"/>
      <c r="H285" s="15"/>
      <c r="K285" s="119"/>
      <c r="N285" s="102"/>
      <c r="O285" s="102"/>
    </row>
    <row r="286" spans="1:15" ht="12.75" customHeight="1" x14ac:dyDescent="0.2">
      <c r="A286" s="102"/>
      <c r="B286" s="102"/>
      <c r="C286" s="102"/>
      <c r="D286" s="102"/>
      <c r="E286" s="102"/>
      <c r="F286" s="102"/>
      <c r="G286" s="102"/>
      <c r="H286" s="15"/>
      <c r="K286" s="119"/>
      <c r="N286" s="102"/>
      <c r="O286" s="102"/>
    </row>
    <row r="287" spans="1:15" ht="12.75" customHeight="1" x14ac:dyDescent="0.2">
      <c r="A287" s="102"/>
      <c r="B287" s="102"/>
      <c r="C287" s="102"/>
      <c r="D287" s="102"/>
      <c r="E287" s="102"/>
      <c r="F287" s="102"/>
      <c r="G287" s="102"/>
      <c r="H287" s="15"/>
      <c r="K287" s="119"/>
      <c r="N287" s="102"/>
      <c r="O287" s="102"/>
    </row>
    <row r="288" spans="1:15" ht="12.75" customHeight="1" x14ac:dyDescent="0.2">
      <c r="A288" s="102"/>
      <c r="B288" s="102"/>
      <c r="C288" s="102"/>
      <c r="D288" s="102"/>
      <c r="E288" s="102"/>
      <c r="F288" s="102"/>
      <c r="G288" s="102"/>
      <c r="H288" s="15"/>
      <c r="K288" s="119"/>
      <c r="N288" s="102"/>
      <c r="O288" s="102"/>
    </row>
    <row r="289" spans="1:15" ht="12.75" customHeight="1" x14ac:dyDescent="0.2">
      <c r="A289" s="102"/>
      <c r="B289" s="102"/>
      <c r="C289" s="102"/>
      <c r="D289" s="102"/>
      <c r="E289" s="102"/>
      <c r="F289" s="102"/>
      <c r="G289" s="102"/>
      <c r="H289" s="15"/>
      <c r="K289" s="119"/>
      <c r="N289" s="102"/>
      <c r="O289" s="102"/>
    </row>
    <row r="290" spans="1:15" ht="12.75" customHeight="1" x14ac:dyDescent="0.2">
      <c r="A290" s="102"/>
      <c r="B290" s="102"/>
      <c r="C290" s="102"/>
      <c r="D290" s="102"/>
      <c r="E290" s="102"/>
      <c r="F290" s="102"/>
      <c r="G290" s="102"/>
      <c r="H290" s="15"/>
      <c r="K290" s="119"/>
      <c r="N290" s="102"/>
      <c r="O290" s="102"/>
    </row>
    <row r="291" spans="1:15" ht="12.75" customHeight="1" x14ac:dyDescent="0.2">
      <c r="A291" s="102"/>
      <c r="B291" s="102"/>
      <c r="C291" s="102"/>
      <c r="D291" s="102"/>
      <c r="E291" s="102"/>
      <c r="F291" s="102"/>
      <c r="G291" s="102"/>
      <c r="H291" s="15"/>
      <c r="K291" s="119"/>
      <c r="N291" s="102"/>
      <c r="O291" s="102"/>
    </row>
    <row r="292" spans="1:15" ht="12.75" customHeight="1" x14ac:dyDescent="0.2">
      <c r="A292" s="102"/>
      <c r="B292" s="102"/>
      <c r="C292" s="102"/>
      <c r="D292" s="102"/>
      <c r="E292" s="102"/>
      <c r="F292" s="102"/>
      <c r="G292" s="102"/>
      <c r="H292" s="15"/>
      <c r="K292" s="119"/>
      <c r="N292" s="102"/>
      <c r="O292" s="102"/>
    </row>
    <row r="293" spans="1:15" ht="12.75" customHeight="1" x14ac:dyDescent="0.2">
      <c r="A293" s="102"/>
      <c r="B293" s="102"/>
      <c r="C293" s="102"/>
      <c r="D293" s="102"/>
      <c r="E293" s="102"/>
      <c r="F293" s="102"/>
      <c r="G293" s="102"/>
      <c r="H293" s="15"/>
      <c r="K293" s="119"/>
      <c r="N293" s="102"/>
      <c r="O293" s="102"/>
    </row>
    <row r="294" spans="1:15" ht="12.75" customHeight="1" x14ac:dyDescent="0.2">
      <c r="A294" s="102"/>
      <c r="B294" s="102"/>
      <c r="C294" s="102"/>
      <c r="D294" s="102"/>
      <c r="E294" s="102"/>
      <c r="F294" s="102"/>
      <c r="G294" s="102"/>
      <c r="H294" s="15"/>
      <c r="K294" s="119"/>
      <c r="N294" s="102"/>
      <c r="O294" s="102"/>
    </row>
    <row r="295" spans="1:15" ht="12.75" customHeight="1" x14ac:dyDescent="0.2">
      <c r="A295" s="102"/>
      <c r="B295" s="102"/>
      <c r="C295" s="102"/>
      <c r="D295" s="102"/>
      <c r="E295" s="102"/>
      <c r="F295" s="102"/>
      <c r="G295" s="102"/>
      <c r="H295" s="15"/>
      <c r="K295" s="119"/>
      <c r="N295" s="102"/>
      <c r="O295" s="102"/>
    </row>
    <row r="296" spans="1:15" ht="12.75" customHeight="1" x14ac:dyDescent="0.2">
      <c r="A296" s="102"/>
      <c r="B296" s="102"/>
      <c r="C296" s="102"/>
      <c r="D296" s="102"/>
      <c r="E296" s="102"/>
      <c r="F296" s="102"/>
      <c r="G296" s="102"/>
      <c r="H296" s="15"/>
      <c r="K296" s="119"/>
      <c r="N296" s="102"/>
      <c r="O296" s="102"/>
    </row>
    <row r="297" spans="1:15" ht="12.75" customHeight="1" x14ac:dyDescent="0.2">
      <c r="A297" s="102"/>
      <c r="B297" s="102"/>
      <c r="C297" s="102"/>
      <c r="D297" s="102"/>
      <c r="E297" s="102"/>
      <c r="F297" s="102"/>
      <c r="G297" s="102"/>
      <c r="H297" s="15"/>
      <c r="K297" s="119"/>
      <c r="N297" s="102"/>
      <c r="O297" s="102"/>
    </row>
    <row r="298" spans="1:15" ht="12.75" customHeight="1" x14ac:dyDescent="0.2">
      <c r="A298" s="102"/>
      <c r="B298" s="102"/>
      <c r="C298" s="102"/>
      <c r="D298" s="102"/>
      <c r="E298" s="102"/>
      <c r="F298" s="102"/>
      <c r="G298" s="102"/>
      <c r="H298" s="15"/>
      <c r="K298" s="119"/>
      <c r="N298" s="102"/>
      <c r="O298" s="102"/>
    </row>
    <row r="299" spans="1:15" ht="12.75" customHeight="1" x14ac:dyDescent="0.2">
      <c r="A299" s="102"/>
      <c r="B299" s="102"/>
      <c r="C299" s="102"/>
      <c r="D299" s="102"/>
      <c r="E299" s="102"/>
      <c r="F299" s="102"/>
      <c r="G299" s="102"/>
      <c r="H299" s="15"/>
      <c r="K299" s="119"/>
      <c r="N299" s="102"/>
      <c r="O299" s="102"/>
    </row>
    <row r="300" spans="1:15" ht="12.75" customHeight="1" x14ac:dyDescent="0.2">
      <c r="A300" s="102"/>
      <c r="B300" s="102"/>
      <c r="C300" s="102"/>
      <c r="D300" s="102"/>
      <c r="E300" s="102"/>
      <c r="F300" s="102"/>
      <c r="G300" s="102"/>
      <c r="H300" s="15"/>
      <c r="K300" s="119"/>
      <c r="N300" s="102"/>
      <c r="O300" s="102"/>
    </row>
    <row r="301" spans="1:15" ht="12.75" customHeight="1" x14ac:dyDescent="0.2">
      <c r="A301" s="102"/>
      <c r="B301" s="102"/>
      <c r="C301" s="102"/>
      <c r="D301" s="102"/>
      <c r="E301" s="102"/>
      <c r="F301" s="102"/>
      <c r="G301" s="102"/>
      <c r="H301" s="15"/>
      <c r="K301" s="119"/>
      <c r="N301" s="102"/>
      <c r="O301" s="102"/>
    </row>
    <row r="302" spans="1:15" ht="12.75" customHeight="1" x14ac:dyDescent="0.2">
      <c r="A302" s="102"/>
      <c r="B302" s="102"/>
      <c r="C302" s="102"/>
      <c r="D302" s="102"/>
      <c r="E302" s="102"/>
      <c r="F302" s="102"/>
      <c r="G302" s="102"/>
      <c r="H302" s="15"/>
      <c r="K302" s="119"/>
      <c r="N302" s="102"/>
      <c r="O302" s="102"/>
    </row>
    <row r="303" spans="1:15" ht="12.75" customHeight="1" x14ac:dyDescent="0.2">
      <c r="A303" s="102"/>
      <c r="B303" s="102"/>
      <c r="C303" s="102"/>
      <c r="D303" s="102"/>
      <c r="E303" s="102"/>
      <c r="F303" s="102"/>
      <c r="G303" s="102"/>
      <c r="H303" s="15"/>
      <c r="K303" s="119"/>
      <c r="N303" s="102"/>
      <c r="O303" s="102"/>
    </row>
    <row r="304" spans="1:15" ht="12.75" customHeight="1" x14ac:dyDescent="0.2">
      <c r="A304" s="102"/>
      <c r="B304" s="102"/>
      <c r="C304" s="102"/>
      <c r="D304" s="102"/>
      <c r="E304" s="102"/>
      <c r="F304" s="102"/>
      <c r="G304" s="102"/>
      <c r="H304" s="15"/>
      <c r="K304" s="119"/>
      <c r="N304" s="102"/>
      <c r="O304" s="102"/>
    </row>
    <row r="305" spans="1:15" ht="12.75" customHeight="1" x14ac:dyDescent="0.2">
      <c r="A305" s="102"/>
      <c r="B305" s="102"/>
      <c r="C305" s="102"/>
      <c r="D305" s="102"/>
      <c r="E305" s="102"/>
      <c r="F305" s="102"/>
      <c r="G305" s="102"/>
      <c r="H305" s="15"/>
      <c r="K305" s="119"/>
      <c r="N305" s="102"/>
      <c r="O305" s="102"/>
    </row>
    <row r="306" spans="1:15" ht="12.75" customHeight="1" x14ac:dyDescent="0.2">
      <c r="A306" s="102"/>
      <c r="B306" s="102"/>
      <c r="C306" s="102"/>
      <c r="D306" s="102"/>
      <c r="E306" s="102"/>
      <c r="F306" s="102"/>
      <c r="G306" s="102"/>
      <c r="H306" s="15"/>
      <c r="K306" s="119"/>
      <c r="N306" s="102"/>
      <c r="O306" s="102"/>
    </row>
    <row r="307" spans="1:15" ht="12.75" customHeight="1" x14ac:dyDescent="0.2">
      <c r="A307" s="102"/>
      <c r="B307" s="102"/>
      <c r="C307" s="102"/>
      <c r="D307" s="102"/>
      <c r="E307" s="102"/>
      <c r="F307" s="102"/>
      <c r="G307" s="102"/>
      <c r="H307" s="15"/>
      <c r="K307" s="119"/>
      <c r="N307" s="102"/>
      <c r="O307" s="102"/>
    </row>
    <row r="308" spans="1:15" ht="12.75" customHeight="1" x14ac:dyDescent="0.2">
      <c r="A308" s="102"/>
      <c r="B308" s="102"/>
      <c r="C308" s="102"/>
      <c r="D308" s="102"/>
      <c r="E308" s="102"/>
      <c r="F308" s="102"/>
      <c r="G308" s="102"/>
      <c r="H308" s="15"/>
      <c r="K308" s="119"/>
      <c r="N308" s="102"/>
      <c r="O308" s="102"/>
    </row>
    <row r="309" spans="1:15" ht="12.75" customHeight="1" x14ac:dyDescent="0.2">
      <c r="A309" s="102"/>
      <c r="B309" s="102"/>
      <c r="C309" s="102"/>
      <c r="D309" s="102"/>
      <c r="E309" s="102"/>
      <c r="F309" s="102"/>
      <c r="G309" s="102"/>
      <c r="H309" s="15"/>
      <c r="K309" s="119"/>
      <c r="N309" s="102"/>
      <c r="O309" s="102"/>
    </row>
    <row r="310" spans="1:15" ht="12.75" customHeight="1" x14ac:dyDescent="0.2">
      <c r="A310" s="102"/>
      <c r="B310" s="102"/>
      <c r="C310" s="102"/>
      <c r="D310" s="102"/>
      <c r="E310" s="102"/>
      <c r="F310" s="102"/>
      <c r="G310" s="102"/>
      <c r="H310" s="15"/>
      <c r="K310" s="119"/>
      <c r="N310" s="102"/>
      <c r="O310" s="102"/>
    </row>
    <row r="311" spans="1:15" ht="12.75" customHeight="1" x14ac:dyDescent="0.2">
      <c r="A311" s="102"/>
      <c r="B311" s="102"/>
      <c r="C311" s="102"/>
      <c r="D311" s="102"/>
      <c r="E311" s="102"/>
      <c r="F311" s="102"/>
      <c r="G311" s="102"/>
      <c r="H311" s="15"/>
      <c r="K311" s="119"/>
      <c r="N311" s="102"/>
      <c r="O311" s="102"/>
    </row>
    <row r="312" spans="1:15" ht="12.75" customHeight="1" x14ac:dyDescent="0.2">
      <c r="A312" s="102"/>
      <c r="B312" s="102"/>
      <c r="C312" s="102"/>
      <c r="D312" s="102"/>
      <c r="E312" s="102"/>
      <c r="F312" s="102"/>
      <c r="G312" s="102"/>
      <c r="H312" s="15"/>
      <c r="K312" s="119"/>
      <c r="N312" s="102"/>
      <c r="O312" s="102"/>
    </row>
    <row r="313" spans="1:15" ht="12.75" customHeight="1" x14ac:dyDescent="0.2">
      <c r="A313" s="102"/>
      <c r="B313" s="102"/>
      <c r="C313" s="102"/>
      <c r="D313" s="102"/>
      <c r="E313" s="102"/>
      <c r="F313" s="102"/>
      <c r="G313" s="102"/>
      <c r="H313" s="15"/>
      <c r="K313" s="119"/>
      <c r="N313" s="102"/>
      <c r="O313" s="102"/>
    </row>
    <row r="314" spans="1:15" ht="12.75" customHeight="1" x14ac:dyDescent="0.2">
      <c r="A314" s="102"/>
      <c r="B314" s="102"/>
      <c r="C314" s="102"/>
      <c r="D314" s="102"/>
      <c r="E314" s="102"/>
      <c r="F314" s="102"/>
      <c r="G314" s="102"/>
      <c r="H314" s="15"/>
      <c r="K314" s="119"/>
      <c r="N314" s="102"/>
      <c r="O314" s="102"/>
    </row>
    <row r="315" spans="1:15" ht="12.75" customHeight="1" x14ac:dyDescent="0.2">
      <c r="A315" s="102"/>
      <c r="B315" s="102"/>
      <c r="C315" s="102"/>
      <c r="D315" s="102"/>
      <c r="E315" s="102"/>
      <c r="F315" s="102"/>
      <c r="G315" s="102"/>
      <c r="H315" s="15"/>
      <c r="K315" s="119"/>
      <c r="N315" s="102"/>
      <c r="O315" s="102"/>
    </row>
    <row r="316" spans="1:15" ht="12.75" customHeight="1" x14ac:dyDescent="0.2">
      <c r="A316" s="102"/>
      <c r="B316" s="102"/>
      <c r="C316" s="102"/>
      <c r="D316" s="102"/>
      <c r="E316" s="102"/>
      <c r="F316" s="102"/>
      <c r="G316" s="102"/>
      <c r="H316" s="15"/>
      <c r="K316" s="119"/>
      <c r="N316" s="102"/>
      <c r="O316" s="102"/>
    </row>
    <row r="317" spans="1:15" ht="12.75" customHeight="1" x14ac:dyDescent="0.2">
      <c r="A317" s="102"/>
      <c r="B317" s="102"/>
      <c r="C317" s="102"/>
      <c r="D317" s="102"/>
      <c r="E317" s="102"/>
      <c r="F317" s="102"/>
      <c r="G317" s="102"/>
      <c r="H317" s="15"/>
      <c r="K317" s="119"/>
      <c r="N317" s="102"/>
      <c r="O317" s="102"/>
    </row>
    <row r="318" spans="1:15" ht="12.75" customHeight="1" x14ac:dyDescent="0.2">
      <c r="A318" s="102"/>
      <c r="B318" s="102"/>
      <c r="C318" s="102"/>
      <c r="D318" s="102"/>
      <c r="E318" s="102"/>
      <c r="F318" s="102"/>
      <c r="G318" s="102"/>
      <c r="H318" s="15"/>
      <c r="K318" s="119"/>
      <c r="N318" s="102"/>
      <c r="O318" s="102"/>
    </row>
    <row r="319" spans="1:15" ht="12.75" customHeight="1" x14ac:dyDescent="0.2">
      <c r="A319" s="102"/>
      <c r="B319" s="102"/>
      <c r="C319" s="102"/>
      <c r="D319" s="102"/>
      <c r="E319" s="102"/>
      <c r="F319" s="102"/>
      <c r="G319" s="102"/>
      <c r="H319" s="15"/>
      <c r="K319" s="119"/>
      <c r="N319" s="102"/>
      <c r="O319" s="102"/>
    </row>
    <row r="320" spans="1:15" ht="12.75" customHeight="1" x14ac:dyDescent="0.2">
      <c r="A320" s="102"/>
      <c r="B320" s="102"/>
      <c r="C320" s="102"/>
      <c r="D320" s="102"/>
      <c r="E320" s="102"/>
      <c r="F320" s="102"/>
      <c r="G320" s="102"/>
      <c r="H320" s="15"/>
      <c r="K320" s="119"/>
      <c r="N320" s="102"/>
      <c r="O320" s="102"/>
    </row>
    <row r="321" spans="1:15" ht="12.75" customHeight="1" x14ac:dyDescent="0.2">
      <c r="A321" s="102"/>
      <c r="B321" s="102"/>
      <c r="C321" s="102"/>
      <c r="D321" s="102"/>
      <c r="E321" s="102"/>
      <c r="F321" s="102"/>
      <c r="G321" s="102"/>
      <c r="H321" s="15"/>
      <c r="K321" s="119"/>
      <c r="N321" s="102"/>
      <c r="O321" s="102"/>
    </row>
    <row r="322" spans="1:15" ht="12.75" customHeight="1" x14ac:dyDescent="0.2">
      <c r="A322" s="102"/>
      <c r="B322" s="102"/>
      <c r="C322" s="102"/>
      <c r="D322" s="102"/>
      <c r="E322" s="102"/>
      <c r="F322" s="102"/>
      <c r="G322" s="102"/>
      <c r="H322" s="15"/>
      <c r="K322" s="119"/>
      <c r="N322" s="102"/>
      <c r="O322" s="102"/>
    </row>
    <row r="323" spans="1:15" ht="12.75" customHeight="1" x14ac:dyDescent="0.2">
      <c r="A323" s="102"/>
      <c r="B323" s="102"/>
      <c r="C323" s="102"/>
      <c r="D323" s="102"/>
      <c r="E323" s="102"/>
      <c r="F323" s="102"/>
      <c r="G323" s="102"/>
      <c r="H323" s="15"/>
      <c r="K323" s="119"/>
      <c r="N323" s="102"/>
      <c r="O323" s="102"/>
    </row>
    <row r="324" spans="1:15" ht="12.75" customHeight="1" x14ac:dyDescent="0.2">
      <c r="A324" s="102"/>
      <c r="B324" s="102"/>
      <c r="C324" s="102"/>
      <c r="D324" s="102"/>
      <c r="E324" s="102"/>
      <c r="F324" s="102"/>
      <c r="G324" s="102"/>
      <c r="H324" s="15"/>
      <c r="K324" s="119"/>
      <c r="N324" s="102"/>
      <c r="O324" s="102"/>
    </row>
    <row r="325" spans="1:15" ht="12.75" customHeight="1" x14ac:dyDescent="0.2">
      <c r="A325" s="102"/>
      <c r="B325" s="102"/>
      <c r="C325" s="102"/>
      <c r="D325" s="102"/>
      <c r="E325" s="102"/>
      <c r="F325" s="102"/>
      <c r="G325" s="102"/>
      <c r="H325" s="15"/>
      <c r="K325" s="119"/>
      <c r="N325" s="102"/>
      <c r="O325" s="102"/>
    </row>
    <row r="326" spans="1:15" ht="12.75" customHeight="1" x14ac:dyDescent="0.2">
      <c r="A326" s="102"/>
      <c r="B326" s="102"/>
      <c r="C326" s="102"/>
      <c r="D326" s="102"/>
      <c r="E326" s="102"/>
      <c r="F326" s="102"/>
      <c r="G326" s="102"/>
      <c r="H326" s="15"/>
      <c r="K326" s="119"/>
      <c r="N326" s="102"/>
      <c r="O326" s="102"/>
    </row>
    <row r="327" spans="1:15" ht="12.75" customHeight="1" x14ac:dyDescent="0.2">
      <c r="A327" s="102"/>
      <c r="B327" s="102"/>
      <c r="C327" s="102"/>
      <c r="D327" s="102"/>
      <c r="E327" s="102"/>
      <c r="F327" s="102"/>
      <c r="G327" s="102"/>
      <c r="H327" s="15"/>
      <c r="K327" s="119"/>
      <c r="N327" s="102"/>
      <c r="O327" s="102"/>
    </row>
    <row r="328" spans="1:15" ht="12.75" customHeight="1" x14ac:dyDescent="0.2">
      <c r="A328" s="102"/>
      <c r="B328" s="102"/>
      <c r="C328" s="102"/>
      <c r="D328" s="102"/>
      <c r="E328" s="102"/>
      <c r="F328" s="102"/>
      <c r="G328" s="102"/>
      <c r="H328" s="15"/>
      <c r="K328" s="119"/>
      <c r="N328" s="102"/>
      <c r="O328" s="102"/>
    </row>
    <row r="329" spans="1:15" ht="12.75" customHeight="1" x14ac:dyDescent="0.2">
      <c r="A329" s="102"/>
      <c r="B329" s="102"/>
      <c r="C329" s="102"/>
      <c r="D329" s="102"/>
      <c r="E329" s="102"/>
      <c r="F329" s="102"/>
      <c r="G329" s="102"/>
      <c r="H329" s="15"/>
      <c r="K329" s="119"/>
      <c r="N329" s="102"/>
      <c r="O329" s="102"/>
    </row>
    <row r="330" spans="1:15" ht="12.75" customHeight="1" x14ac:dyDescent="0.2">
      <c r="A330" s="102"/>
      <c r="B330" s="102"/>
      <c r="C330" s="102"/>
      <c r="D330" s="102"/>
      <c r="E330" s="102"/>
      <c r="F330" s="102"/>
      <c r="G330" s="102"/>
      <c r="H330" s="15"/>
      <c r="K330" s="119"/>
      <c r="N330" s="102"/>
      <c r="O330" s="102"/>
    </row>
    <row r="331" spans="1:15" ht="12.75" customHeight="1" x14ac:dyDescent="0.2">
      <c r="A331" s="102"/>
      <c r="B331" s="102"/>
      <c r="C331" s="102"/>
      <c r="D331" s="102"/>
      <c r="E331" s="102"/>
      <c r="F331" s="102"/>
      <c r="G331" s="102"/>
      <c r="H331" s="15"/>
      <c r="K331" s="119"/>
      <c r="N331" s="102"/>
      <c r="O331" s="102"/>
    </row>
    <row r="332" spans="1:15" ht="12.75" customHeight="1" x14ac:dyDescent="0.2">
      <c r="A332" s="102"/>
      <c r="B332" s="102"/>
      <c r="C332" s="102"/>
      <c r="D332" s="102"/>
      <c r="E332" s="102"/>
      <c r="F332" s="102"/>
      <c r="G332" s="102"/>
      <c r="H332" s="15"/>
      <c r="K332" s="119"/>
      <c r="N332" s="102"/>
      <c r="O332" s="102"/>
    </row>
    <row r="333" spans="1:15" ht="12.75" customHeight="1" x14ac:dyDescent="0.2">
      <c r="A333" s="102"/>
      <c r="B333" s="102"/>
      <c r="C333" s="102"/>
      <c r="D333" s="102"/>
      <c r="E333" s="102"/>
      <c r="F333" s="102"/>
      <c r="G333" s="102"/>
      <c r="H333" s="15"/>
      <c r="K333" s="119"/>
      <c r="N333" s="102"/>
      <c r="O333" s="102"/>
    </row>
    <row r="334" spans="1:15" ht="12.75" customHeight="1" x14ac:dyDescent="0.2">
      <c r="A334" s="102"/>
      <c r="B334" s="102"/>
      <c r="C334" s="102"/>
      <c r="D334" s="102"/>
      <c r="E334" s="102"/>
      <c r="F334" s="102"/>
      <c r="G334" s="102"/>
      <c r="H334" s="15"/>
      <c r="K334" s="119"/>
      <c r="N334" s="102"/>
      <c r="O334" s="102"/>
    </row>
    <row r="335" spans="1:15" ht="12.75" customHeight="1" x14ac:dyDescent="0.2">
      <c r="A335" s="102"/>
      <c r="B335" s="102"/>
      <c r="C335" s="102"/>
      <c r="D335" s="102"/>
      <c r="E335" s="102"/>
      <c r="F335" s="102"/>
      <c r="G335" s="102"/>
      <c r="H335" s="15"/>
      <c r="K335" s="119"/>
      <c r="N335" s="102"/>
      <c r="O335" s="102"/>
    </row>
    <row r="336" spans="1:15" ht="12.75" customHeight="1" x14ac:dyDescent="0.2">
      <c r="A336" s="102"/>
      <c r="B336" s="102"/>
      <c r="C336" s="102"/>
      <c r="D336" s="102"/>
      <c r="E336" s="102"/>
      <c r="F336" s="102"/>
      <c r="G336" s="102"/>
      <c r="H336" s="15"/>
      <c r="K336" s="119"/>
      <c r="N336" s="102"/>
      <c r="O336" s="102"/>
    </row>
    <row r="337" spans="1:15" ht="12.75" customHeight="1" x14ac:dyDescent="0.2">
      <c r="A337" s="102"/>
      <c r="B337" s="102"/>
      <c r="C337" s="102"/>
      <c r="D337" s="102"/>
      <c r="E337" s="102"/>
      <c r="F337" s="102"/>
      <c r="G337" s="102"/>
      <c r="H337" s="15"/>
      <c r="K337" s="119"/>
      <c r="N337" s="102"/>
      <c r="O337" s="102"/>
    </row>
    <row r="338" spans="1:15" ht="12.75" customHeight="1" x14ac:dyDescent="0.2">
      <c r="A338" s="102"/>
      <c r="B338" s="102"/>
      <c r="C338" s="102"/>
      <c r="D338" s="102"/>
      <c r="E338" s="102"/>
      <c r="F338" s="102"/>
      <c r="G338" s="102"/>
      <c r="H338" s="15"/>
      <c r="K338" s="119"/>
      <c r="N338" s="102"/>
      <c r="O338" s="102"/>
    </row>
    <row r="339" spans="1:15" ht="12.75" customHeight="1" x14ac:dyDescent="0.2">
      <c r="A339" s="102"/>
      <c r="B339" s="102"/>
      <c r="C339" s="102"/>
      <c r="D339" s="102"/>
      <c r="E339" s="102"/>
      <c r="F339" s="102"/>
      <c r="G339" s="102"/>
      <c r="H339" s="15"/>
      <c r="K339" s="119"/>
      <c r="N339" s="102"/>
      <c r="O339" s="102"/>
    </row>
    <row r="340" spans="1:15" ht="12.75" customHeight="1" x14ac:dyDescent="0.2">
      <c r="A340" s="102"/>
      <c r="B340" s="102"/>
      <c r="C340" s="102"/>
      <c r="D340" s="102"/>
      <c r="E340" s="102"/>
      <c r="F340" s="102"/>
      <c r="G340" s="102"/>
      <c r="H340" s="15"/>
      <c r="K340" s="119"/>
      <c r="N340" s="102"/>
      <c r="O340" s="102"/>
    </row>
    <row r="341" spans="1:15" ht="12.75" customHeight="1" x14ac:dyDescent="0.2">
      <c r="A341" s="102"/>
      <c r="B341" s="102"/>
      <c r="C341" s="102"/>
      <c r="D341" s="102"/>
      <c r="E341" s="102"/>
      <c r="F341" s="102"/>
      <c r="G341" s="102"/>
      <c r="H341" s="15"/>
      <c r="K341" s="119"/>
      <c r="N341" s="102"/>
      <c r="O341" s="102"/>
    </row>
    <row r="342" spans="1:15" ht="12.75" customHeight="1" x14ac:dyDescent="0.2">
      <c r="A342" s="102"/>
      <c r="B342" s="102"/>
      <c r="C342" s="102"/>
      <c r="D342" s="102"/>
      <c r="E342" s="102"/>
      <c r="F342" s="102"/>
      <c r="G342" s="102"/>
      <c r="H342" s="15"/>
      <c r="K342" s="119"/>
      <c r="N342" s="102"/>
      <c r="O342" s="102"/>
    </row>
    <row r="343" spans="1:15" ht="12.75" customHeight="1" x14ac:dyDescent="0.2">
      <c r="A343" s="102"/>
      <c r="B343" s="102"/>
      <c r="C343" s="102"/>
      <c r="D343" s="102"/>
      <c r="E343" s="102"/>
      <c r="F343" s="102"/>
      <c r="G343" s="102"/>
      <c r="H343" s="15"/>
      <c r="K343" s="119"/>
      <c r="N343" s="102"/>
      <c r="O343" s="102"/>
    </row>
    <row r="344" spans="1:15" ht="12.75" customHeight="1" x14ac:dyDescent="0.2">
      <c r="A344" s="102"/>
      <c r="B344" s="102"/>
      <c r="C344" s="102"/>
      <c r="D344" s="102"/>
      <c r="E344" s="102"/>
      <c r="F344" s="102"/>
      <c r="G344" s="102"/>
      <c r="H344" s="15"/>
      <c r="K344" s="119"/>
      <c r="N344" s="102"/>
      <c r="O344" s="102"/>
    </row>
    <row r="345" spans="1:15" ht="12.75" customHeight="1" x14ac:dyDescent="0.2">
      <c r="A345" s="102"/>
      <c r="B345" s="102"/>
      <c r="C345" s="102"/>
      <c r="D345" s="102"/>
      <c r="E345" s="102"/>
      <c r="F345" s="102"/>
      <c r="G345" s="102"/>
      <c r="H345" s="15"/>
      <c r="K345" s="119"/>
      <c r="N345" s="102"/>
      <c r="O345" s="102"/>
    </row>
    <row r="346" spans="1:15" ht="12.75" customHeight="1" x14ac:dyDescent="0.2">
      <c r="A346" s="102"/>
      <c r="B346" s="102"/>
      <c r="C346" s="102"/>
      <c r="D346" s="102"/>
      <c r="E346" s="102"/>
      <c r="F346" s="102"/>
      <c r="G346" s="102"/>
      <c r="H346" s="15"/>
      <c r="K346" s="119"/>
      <c r="N346" s="102"/>
      <c r="O346" s="102"/>
    </row>
    <row r="347" spans="1:15" ht="12.75" customHeight="1" x14ac:dyDescent="0.2">
      <c r="A347" s="102"/>
      <c r="B347" s="102"/>
      <c r="C347" s="102"/>
      <c r="D347" s="102"/>
      <c r="E347" s="102"/>
      <c r="F347" s="102"/>
      <c r="G347" s="102"/>
      <c r="H347" s="15"/>
      <c r="K347" s="119"/>
      <c r="N347" s="102"/>
      <c r="O347" s="102"/>
    </row>
    <row r="348" spans="1:15" ht="12.75" customHeight="1" x14ac:dyDescent="0.2">
      <c r="A348" s="102"/>
      <c r="B348" s="102"/>
      <c r="C348" s="102"/>
      <c r="D348" s="102"/>
      <c r="E348" s="102"/>
      <c r="F348" s="102"/>
      <c r="G348" s="102"/>
      <c r="H348" s="15"/>
      <c r="K348" s="119"/>
      <c r="N348" s="102"/>
      <c r="O348" s="102"/>
    </row>
    <row r="349" spans="1:15" ht="12.75" customHeight="1" x14ac:dyDescent="0.2">
      <c r="A349" s="102"/>
      <c r="B349" s="102"/>
      <c r="C349" s="102"/>
      <c r="D349" s="102"/>
      <c r="E349" s="102"/>
      <c r="F349" s="102"/>
      <c r="G349" s="102"/>
      <c r="H349" s="15"/>
      <c r="K349" s="119"/>
      <c r="N349" s="102"/>
      <c r="O349" s="102"/>
    </row>
    <row r="350" spans="1:15" ht="12.75" customHeight="1" x14ac:dyDescent="0.2">
      <c r="A350" s="102"/>
      <c r="B350" s="102"/>
      <c r="C350" s="102"/>
      <c r="D350" s="102"/>
      <c r="E350" s="102"/>
      <c r="F350" s="102"/>
      <c r="G350" s="102"/>
      <c r="H350" s="15"/>
      <c r="K350" s="119"/>
      <c r="N350" s="102"/>
      <c r="O350" s="102"/>
    </row>
    <row r="351" spans="1:15" ht="12.75" customHeight="1" x14ac:dyDescent="0.2">
      <c r="A351" s="102"/>
      <c r="B351" s="102"/>
      <c r="C351" s="102"/>
      <c r="D351" s="102"/>
      <c r="E351" s="102"/>
      <c r="F351" s="102"/>
      <c r="G351" s="102"/>
      <c r="H351" s="15"/>
      <c r="K351" s="119"/>
      <c r="N351" s="102"/>
      <c r="O351" s="102"/>
    </row>
    <row r="352" spans="1:15" ht="12.75" customHeight="1" x14ac:dyDescent="0.2">
      <c r="A352" s="102"/>
      <c r="B352" s="102"/>
      <c r="C352" s="102"/>
      <c r="D352" s="102"/>
      <c r="E352" s="102"/>
      <c r="F352" s="102"/>
      <c r="G352" s="102"/>
      <c r="H352" s="15"/>
      <c r="K352" s="119"/>
      <c r="N352" s="102"/>
      <c r="O352" s="102"/>
    </row>
    <row r="353" spans="1:15" ht="12.75" customHeight="1" x14ac:dyDescent="0.2">
      <c r="A353" s="102"/>
      <c r="B353" s="102"/>
      <c r="C353" s="102"/>
      <c r="D353" s="102"/>
      <c r="E353" s="102"/>
      <c r="F353" s="102"/>
      <c r="G353" s="102"/>
      <c r="H353" s="15"/>
      <c r="K353" s="119"/>
      <c r="N353" s="102"/>
      <c r="O353" s="102"/>
    </row>
    <row r="354" spans="1:15" ht="12.75" customHeight="1" x14ac:dyDescent="0.2">
      <c r="A354" s="102"/>
      <c r="B354" s="102"/>
      <c r="C354" s="102"/>
      <c r="D354" s="102"/>
      <c r="E354" s="102"/>
      <c r="F354" s="102"/>
      <c r="G354" s="102"/>
      <c r="H354" s="15"/>
      <c r="K354" s="119"/>
      <c r="N354" s="102"/>
      <c r="O354" s="102"/>
    </row>
    <row r="355" spans="1:15" ht="12.75" customHeight="1" x14ac:dyDescent="0.2">
      <c r="A355" s="102"/>
      <c r="B355" s="102"/>
      <c r="C355" s="102"/>
      <c r="D355" s="102"/>
      <c r="E355" s="102"/>
      <c r="F355" s="102"/>
      <c r="G355" s="102"/>
      <c r="H355" s="15"/>
      <c r="K355" s="119"/>
      <c r="N355" s="102"/>
      <c r="O355" s="102"/>
    </row>
    <row r="356" spans="1:15" ht="12.75" customHeight="1" x14ac:dyDescent="0.2">
      <c r="A356" s="102"/>
      <c r="B356" s="102"/>
      <c r="C356" s="102"/>
      <c r="D356" s="102"/>
      <c r="E356" s="102"/>
      <c r="F356" s="102"/>
      <c r="G356" s="102"/>
      <c r="H356" s="15"/>
      <c r="K356" s="119"/>
      <c r="N356" s="102"/>
      <c r="O356" s="102"/>
    </row>
    <row r="357" spans="1:15" ht="12.75" customHeight="1" x14ac:dyDescent="0.2">
      <c r="A357" s="102"/>
      <c r="B357" s="102"/>
      <c r="C357" s="102"/>
      <c r="D357" s="102"/>
      <c r="E357" s="102"/>
      <c r="F357" s="102"/>
      <c r="G357" s="102"/>
      <c r="H357" s="15"/>
      <c r="K357" s="119"/>
      <c r="N357" s="102"/>
      <c r="O357" s="102"/>
    </row>
    <row r="358" spans="1:15" ht="12.75" customHeight="1" x14ac:dyDescent="0.2">
      <c r="A358" s="102"/>
      <c r="B358" s="102"/>
      <c r="C358" s="102"/>
      <c r="D358" s="102"/>
      <c r="E358" s="102"/>
      <c r="F358" s="102"/>
      <c r="G358" s="102"/>
      <c r="H358" s="15"/>
      <c r="K358" s="119"/>
      <c r="N358" s="102"/>
      <c r="O358" s="102"/>
    </row>
    <row r="359" spans="1:15" ht="12.75" customHeight="1" x14ac:dyDescent="0.2">
      <c r="A359" s="102"/>
      <c r="B359" s="102"/>
      <c r="C359" s="102"/>
      <c r="D359" s="102"/>
      <c r="E359" s="102"/>
      <c r="F359" s="102"/>
      <c r="G359" s="102"/>
      <c r="H359" s="15"/>
      <c r="K359" s="119"/>
      <c r="N359" s="102"/>
      <c r="O359" s="102"/>
    </row>
    <row r="360" spans="1:15" ht="12.75" customHeight="1" x14ac:dyDescent="0.2">
      <c r="A360" s="102"/>
      <c r="B360" s="102"/>
      <c r="C360" s="102"/>
      <c r="D360" s="102"/>
      <c r="E360" s="102"/>
      <c r="F360" s="102"/>
      <c r="G360" s="102"/>
      <c r="H360" s="15"/>
      <c r="K360" s="119"/>
      <c r="N360" s="102"/>
      <c r="O360" s="102"/>
    </row>
    <row r="361" spans="1:15" ht="12.75" customHeight="1" x14ac:dyDescent="0.2">
      <c r="A361" s="102"/>
      <c r="B361" s="102"/>
      <c r="C361" s="102"/>
      <c r="D361" s="102"/>
      <c r="E361" s="102"/>
      <c r="F361" s="102"/>
      <c r="G361" s="102"/>
      <c r="H361" s="15"/>
      <c r="K361" s="119"/>
      <c r="N361" s="102"/>
      <c r="O361" s="102"/>
    </row>
    <row r="362" spans="1:15" ht="12.75" customHeight="1" x14ac:dyDescent="0.2">
      <c r="A362" s="102"/>
      <c r="B362" s="102"/>
      <c r="C362" s="102"/>
      <c r="D362" s="102"/>
      <c r="E362" s="102"/>
      <c r="F362" s="102"/>
      <c r="G362" s="102"/>
      <c r="H362" s="15"/>
      <c r="K362" s="119"/>
      <c r="N362" s="102"/>
      <c r="O362" s="102"/>
    </row>
    <row r="363" spans="1:15" ht="12.75" customHeight="1" x14ac:dyDescent="0.2">
      <c r="A363" s="102"/>
      <c r="B363" s="102"/>
      <c r="C363" s="102"/>
      <c r="D363" s="102"/>
      <c r="E363" s="102"/>
      <c r="F363" s="102"/>
      <c r="G363" s="102"/>
      <c r="H363" s="15"/>
      <c r="K363" s="119"/>
      <c r="N363" s="102"/>
      <c r="O363" s="102"/>
    </row>
    <row r="364" spans="1:15" ht="12.75" customHeight="1" x14ac:dyDescent="0.2">
      <c r="A364" s="102"/>
      <c r="B364" s="102"/>
      <c r="C364" s="102"/>
      <c r="D364" s="102"/>
      <c r="E364" s="102"/>
      <c r="F364" s="102"/>
      <c r="G364" s="102"/>
      <c r="H364" s="15"/>
      <c r="K364" s="119"/>
      <c r="N364" s="102"/>
      <c r="O364" s="102"/>
    </row>
    <row r="365" spans="1:15" ht="12.75" customHeight="1" x14ac:dyDescent="0.2">
      <c r="A365" s="102"/>
      <c r="B365" s="102"/>
      <c r="C365" s="102"/>
      <c r="D365" s="102"/>
      <c r="E365" s="102"/>
      <c r="F365" s="102"/>
      <c r="G365" s="102"/>
      <c r="H365" s="15"/>
      <c r="K365" s="119"/>
      <c r="N365" s="102"/>
      <c r="O365" s="102"/>
    </row>
    <row r="366" spans="1:15" ht="12.75" customHeight="1" x14ac:dyDescent="0.2">
      <c r="A366" s="102"/>
      <c r="B366" s="102"/>
      <c r="C366" s="102"/>
      <c r="D366" s="102"/>
      <c r="E366" s="102"/>
      <c r="F366" s="102"/>
      <c r="G366" s="102"/>
      <c r="H366" s="15"/>
      <c r="K366" s="119"/>
      <c r="N366" s="102"/>
      <c r="O366" s="102"/>
    </row>
    <row r="367" spans="1:15" ht="12.75" customHeight="1" x14ac:dyDescent="0.2">
      <c r="A367" s="102"/>
      <c r="B367" s="102"/>
      <c r="C367" s="102"/>
      <c r="D367" s="102"/>
      <c r="E367" s="102"/>
      <c r="F367" s="102"/>
      <c r="G367" s="102"/>
      <c r="H367" s="15"/>
      <c r="K367" s="119"/>
      <c r="N367" s="102"/>
      <c r="O367" s="102"/>
    </row>
    <row r="368" spans="1:15" ht="12.75" customHeight="1" x14ac:dyDescent="0.2">
      <c r="A368" s="102"/>
      <c r="B368" s="102"/>
      <c r="C368" s="102"/>
      <c r="D368" s="102"/>
      <c r="E368" s="102"/>
      <c r="F368" s="102"/>
      <c r="G368" s="102"/>
      <c r="H368" s="15"/>
      <c r="K368" s="119"/>
      <c r="N368" s="102"/>
      <c r="O368" s="102"/>
    </row>
    <row r="369" spans="1:15" ht="12.75" customHeight="1" x14ac:dyDescent="0.2">
      <c r="A369" s="102"/>
      <c r="B369" s="102"/>
      <c r="C369" s="102"/>
      <c r="D369" s="102"/>
      <c r="E369" s="102"/>
      <c r="F369" s="102"/>
      <c r="G369" s="102"/>
      <c r="H369" s="15"/>
      <c r="K369" s="119"/>
      <c r="N369" s="102"/>
      <c r="O369" s="102"/>
    </row>
    <row r="370" spans="1:15" ht="12.75" customHeight="1" x14ac:dyDescent="0.2">
      <c r="A370" s="102"/>
      <c r="B370" s="102"/>
      <c r="C370" s="102"/>
      <c r="D370" s="102"/>
      <c r="E370" s="102"/>
      <c r="F370" s="102"/>
      <c r="G370" s="102"/>
      <c r="H370" s="15"/>
      <c r="K370" s="119"/>
      <c r="N370" s="102"/>
      <c r="O370" s="102"/>
    </row>
    <row r="371" spans="1:15" ht="12.75" customHeight="1" x14ac:dyDescent="0.2">
      <c r="A371" s="102"/>
      <c r="B371" s="102"/>
      <c r="C371" s="102"/>
      <c r="D371" s="102"/>
      <c r="E371" s="102"/>
      <c r="F371" s="102"/>
      <c r="G371" s="102"/>
      <c r="H371" s="15"/>
      <c r="K371" s="119"/>
      <c r="N371" s="102"/>
      <c r="O371" s="102"/>
    </row>
    <row r="372" spans="1:15" ht="12.75" customHeight="1" x14ac:dyDescent="0.2">
      <c r="A372" s="102"/>
      <c r="B372" s="102"/>
      <c r="C372" s="102"/>
      <c r="D372" s="102"/>
      <c r="E372" s="102"/>
      <c r="F372" s="102"/>
      <c r="G372" s="102"/>
      <c r="H372" s="15"/>
      <c r="K372" s="119"/>
      <c r="N372" s="102"/>
      <c r="O372" s="102"/>
    </row>
    <row r="373" spans="1:15" ht="12.75" customHeight="1" x14ac:dyDescent="0.2">
      <c r="A373" s="102"/>
      <c r="B373" s="102"/>
      <c r="C373" s="102"/>
      <c r="D373" s="102"/>
      <c r="E373" s="102"/>
      <c r="F373" s="102"/>
      <c r="G373" s="102"/>
      <c r="H373" s="15"/>
      <c r="K373" s="119"/>
      <c r="N373" s="102"/>
      <c r="O373" s="102"/>
    </row>
    <row r="374" spans="1:15" ht="12.75" customHeight="1" x14ac:dyDescent="0.2">
      <c r="A374" s="102"/>
      <c r="B374" s="102"/>
      <c r="C374" s="102"/>
      <c r="D374" s="102"/>
      <c r="E374" s="102"/>
      <c r="F374" s="102"/>
      <c r="G374" s="102"/>
      <c r="H374" s="15"/>
      <c r="K374" s="119"/>
      <c r="N374" s="102"/>
      <c r="O374" s="102"/>
    </row>
    <row r="375" spans="1:15" ht="12.75" customHeight="1" x14ac:dyDescent="0.2">
      <c r="A375" s="102"/>
      <c r="B375" s="102"/>
      <c r="C375" s="102"/>
      <c r="D375" s="102"/>
      <c r="E375" s="102"/>
      <c r="F375" s="102"/>
      <c r="G375" s="102"/>
      <c r="H375" s="15"/>
      <c r="K375" s="119"/>
      <c r="N375" s="102"/>
      <c r="O375" s="102"/>
    </row>
    <row r="376" spans="1:15" ht="12.75" customHeight="1" x14ac:dyDescent="0.2">
      <c r="A376" s="102"/>
      <c r="B376" s="102"/>
      <c r="C376" s="102"/>
      <c r="D376" s="102"/>
      <c r="E376" s="102"/>
      <c r="F376" s="102"/>
      <c r="G376" s="102"/>
      <c r="H376" s="15"/>
      <c r="K376" s="119"/>
      <c r="N376" s="102"/>
      <c r="O376" s="102"/>
    </row>
    <row r="377" spans="1:15" ht="12.75" customHeight="1" x14ac:dyDescent="0.2">
      <c r="A377" s="102"/>
      <c r="B377" s="102"/>
      <c r="C377" s="102"/>
      <c r="D377" s="102"/>
      <c r="E377" s="102"/>
      <c r="F377" s="102"/>
      <c r="G377" s="102"/>
      <c r="H377" s="15"/>
      <c r="K377" s="119"/>
      <c r="N377" s="102"/>
      <c r="O377" s="102"/>
    </row>
    <row r="378" spans="1:15" ht="12.75" customHeight="1" x14ac:dyDescent="0.2">
      <c r="A378" s="102"/>
      <c r="B378" s="102"/>
      <c r="C378" s="102"/>
      <c r="D378" s="102"/>
      <c r="E378" s="102"/>
      <c r="F378" s="102"/>
      <c r="G378" s="102"/>
      <c r="H378" s="15"/>
      <c r="K378" s="119"/>
      <c r="N378" s="102"/>
      <c r="O378" s="102"/>
    </row>
    <row r="379" spans="1:15" ht="12.75" customHeight="1" x14ac:dyDescent="0.2">
      <c r="A379" s="102"/>
      <c r="B379" s="102"/>
      <c r="C379" s="102"/>
      <c r="D379" s="102"/>
      <c r="E379" s="102"/>
      <c r="F379" s="102"/>
      <c r="G379" s="102"/>
      <c r="H379" s="15"/>
      <c r="K379" s="119"/>
      <c r="N379" s="102"/>
      <c r="O379" s="102"/>
    </row>
    <row r="380" spans="1:15" ht="12.75" customHeight="1" x14ac:dyDescent="0.2">
      <c r="A380" s="102"/>
      <c r="B380" s="102"/>
      <c r="C380" s="102"/>
      <c r="D380" s="102"/>
      <c r="E380" s="102"/>
      <c r="F380" s="102"/>
      <c r="G380" s="102"/>
      <c r="H380" s="15"/>
      <c r="K380" s="119"/>
      <c r="N380" s="102"/>
      <c r="O380" s="102"/>
    </row>
    <row r="381" spans="1:15" ht="12.75" customHeight="1" x14ac:dyDescent="0.2">
      <c r="A381" s="102"/>
      <c r="B381" s="102"/>
      <c r="C381" s="102"/>
      <c r="D381" s="102"/>
      <c r="E381" s="102"/>
      <c r="F381" s="102"/>
      <c r="G381" s="102"/>
      <c r="H381" s="15"/>
      <c r="K381" s="119"/>
      <c r="N381" s="102"/>
      <c r="O381" s="102"/>
    </row>
    <row r="382" spans="1:15" ht="12.75" customHeight="1" x14ac:dyDescent="0.2">
      <c r="A382" s="102"/>
      <c r="B382" s="102"/>
      <c r="C382" s="102"/>
      <c r="D382" s="102"/>
      <c r="E382" s="102"/>
      <c r="F382" s="102"/>
      <c r="G382" s="102"/>
      <c r="H382" s="15"/>
      <c r="K382" s="119"/>
      <c r="N382" s="102"/>
      <c r="O382" s="102"/>
    </row>
    <row r="383" spans="1:15" ht="12.75" customHeight="1" x14ac:dyDescent="0.2">
      <c r="A383" s="102"/>
      <c r="B383" s="102"/>
      <c r="C383" s="102"/>
      <c r="D383" s="102"/>
      <c r="E383" s="102"/>
      <c r="F383" s="102"/>
      <c r="G383" s="102"/>
      <c r="H383" s="15"/>
      <c r="K383" s="119"/>
      <c r="N383" s="102"/>
      <c r="O383" s="102"/>
    </row>
    <row r="384" spans="1:15" ht="12.75" customHeight="1" x14ac:dyDescent="0.2">
      <c r="A384" s="102"/>
      <c r="B384" s="102"/>
      <c r="C384" s="102"/>
      <c r="D384" s="102"/>
      <c r="E384" s="102"/>
      <c r="F384" s="102"/>
      <c r="G384" s="102"/>
      <c r="H384" s="15"/>
      <c r="K384" s="119"/>
      <c r="N384" s="102"/>
      <c r="O384" s="102"/>
    </row>
    <row r="385" spans="1:15" ht="12.75" customHeight="1" x14ac:dyDescent="0.2">
      <c r="A385" s="102"/>
      <c r="B385" s="102"/>
      <c r="C385" s="102"/>
      <c r="D385" s="102"/>
      <c r="E385" s="102"/>
      <c r="F385" s="102"/>
      <c r="G385" s="102"/>
      <c r="H385" s="15"/>
      <c r="K385" s="119"/>
      <c r="N385" s="102"/>
      <c r="O385" s="102"/>
    </row>
    <row r="386" spans="1:15" ht="12.75" customHeight="1" x14ac:dyDescent="0.2">
      <c r="A386" s="102"/>
      <c r="B386" s="102"/>
      <c r="C386" s="102"/>
      <c r="D386" s="102"/>
      <c r="E386" s="102"/>
      <c r="F386" s="102"/>
      <c r="G386" s="102"/>
      <c r="H386" s="15"/>
      <c r="K386" s="119"/>
      <c r="N386" s="102"/>
      <c r="O386" s="102"/>
    </row>
    <row r="387" spans="1:15" ht="12.75" customHeight="1" x14ac:dyDescent="0.2">
      <c r="A387" s="102"/>
      <c r="B387" s="102"/>
      <c r="C387" s="102"/>
      <c r="D387" s="102"/>
      <c r="E387" s="102"/>
      <c r="F387" s="102"/>
      <c r="G387" s="102"/>
      <c r="H387" s="15"/>
      <c r="K387" s="119"/>
      <c r="N387" s="102"/>
      <c r="O387" s="102"/>
    </row>
    <row r="388" spans="1:15" ht="12.75" customHeight="1" x14ac:dyDescent="0.2">
      <c r="A388" s="102"/>
      <c r="B388" s="102"/>
      <c r="C388" s="102"/>
      <c r="D388" s="102"/>
      <c r="E388" s="102"/>
      <c r="F388" s="102"/>
      <c r="G388" s="102"/>
      <c r="H388" s="15"/>
      <c r="K388" s="119"/>
      <c r="N388" s="102"/>
      <c r="O388" s="102"/>
    </row>
    <row r="389" spans="1:15" ht="12.75" customHeight="1" x14ac:dyDescent="0.2">
      <c r="A389" s="102"/>
      <c r="B389" s="102"/>
      <c r="C389" s="102"/>
      <c r="D389" s="102"/>
      <c r="E389" s="102"/>
      <c r="F389" s="102"/>
      <c r="G389" s="102"/>
      <c r="H389" s="15"/>
      <c r="K389" s="119"/>
      <c r="N389" s="102"/>
      <c r="O389" s="102"/>
    </row>
    <row r="390" spans="1:15" ht="12.75" customHeight="1" x14ac:dyDescent="0.2">
      <c r="A390" s="102"/>
      <c r="B390" s="102"/>
      <c r="C390" s="102"/>
      <c r="D390" s="102"/>
      <c r="E390" s="102"/>
      <c r="F390" s="102"/>
      <c r="G390" s="102"/>
      <c r="H390" s="15"/>
      <c r="K390" s="119"/>
      <c r="N390" s="102"/>
      <c r="O390" s="102"/>
    </row>
    <row r="391" spans="1:15" ht="12.75" customHeight="1" x14ac:dyDescent="0.2">
      <c r="A391" s="102"/>
      <c r="B391" s="102"/>
      <c r="C391" s="102"/>
      <c r="D391" s="102"/>
      <c r="E391" s="102"/>
      <c r="F391" s="102"/>
      <c r="G391" s="102"/>
      <c r="H391" s="15"/>
      <c r="K391" s="119"/>
      <c r="N391" s="102"/>
      <c r="O391" s="102"/>
    </row>
    <row r="392" spans="1:15" ht="12.75" customHeight="1" x14ac:dyDescent="0.2">
      <c r="A392" s="102"/>
      <c r="B392" s="102"/>
      <c r="C392" s="102"/>
      <c r="D392" s="102"/>
      <c r="E392" s="102"/>
      <c r="F392" s="102"/>
      <c r="G392" s="102"/>
      <c r="H392" s="15"/>
      <c r="K392" s="119"/>
      <c r="N392" s="102"/>
      <c r="O392" s="102"/>
    </row>
    <row r="393" spans="1:15" ht="12.75" customHeight="1" x14ac:dyDescent="0.2">
      <c r="A393" s="102"/>
      <c r="B393" s="102"/>
      <c r="C393" s="102"/>
      <c r="D393" s="102"/>
      <c r="E393" s="102"/>
      <c r="F393" s="102"/>
      <c r="G393" s="102"/>
      <c r="H393" s="15"/>
      <c r="K393" s="119"/>
      <c r="N393" s="102"/>
      <c r="O393" s="102"/>
    </row>
    <row r="394" spans="1:15" ht="12.75" customHeight="1" x14ac:dyDescent="0.2">
      <c r="A394" s="102"/>
      <c r="B394" s="102"/>
      <c r="C394" s="102"/>
      <c r="D394" s="102"/>
      <c r="E394" s="102"/>
      <c r="F394" s="102"/>
      <c r="G394" s="102"/>
      <c r="H394" s="15"/>
      <c r="K394" s="119"/>
      <c r="N394" s="102"/>
      <c r="O394" s="102"/>
    </row>
    <row r="395" spans="1:15" ht="12.75" customHeight="1" x14ac:dyDescent="0.2">
      <c r="A395" s="102"/>
      <c r="B395" s="102"/>
      <c r="C395" s="102"/>
      <c r="D395" s="102"/>
      <c r="E395" s="102"/>
      <c r="F395" s="102"/>
      <c r="G395" s="102"/>
      <c r="H395" s="15"/>
      <c r="K395" s="119"/>
      <c r="N395" s="102"/>
      <c r="O395" s="102"/>
    </row>
    <row r="396" spans="1:15" ht="12.75" customHeight="1" x14ac:dyDescent="0.2">
      <c r="A396" s="102"/>
      <c r="B396" s="102"/>
      <c r="C396" s="102"/>
      <c r="D396" s="102"/>
      <c r="E396" s="102"/>
      <c r="F396" s="102"/>
      <c r="G396" s="102"/>
      <c r="H396" s="15"/>
      <c r="K396" s="119"/>
      <c r="N396" s="102"/>
      <c r="O396" s="102"/>
    </row>
    <row r="397" spans="1:15" ht="12.75" customHeight="1" x14ac:dyDescent="0.2">
      <c r="A397" s="102"/>
      <c r="B397" s="102"/>
      <c r="C397" s="102"/>
      <c r="D397" s="102"/>
      <c r="E397" s="102"/>
      <c r="F397" s="102"/>
      <c r="G397" s="102"/>
      <c r="H397" s="15"/>
      <c r="K397" s="119"/>
      <c r="N397" s="102"/>
      <c r="O397" s="102"/>
    </row>
    <row r="398" spans="1:15" ht="12.75" customHeight="1" x14ac:dyDescent="0.2">
      <c r="A398" s="102"/>
      <c r="B398" s="102"/>
      <c r="C398" s="102"/>
      <c r="D398" s="102"/>
      <c r="E398" s="102"/>
      <c r="F398" s="102"/>
      <c r="G398" s="102"/>
      <c r="H398" s="15"/>
      <c r="K398" s="119"/>
      <c r="N398" s="102"/>
      <c r="O398" s="102"/>
    </row>
    <row r="399" spans="1:15" ht="12.75" customHeight="1" x14ac:dyDescent="0.2">
      <c r="A399" s="102"/>
      <c r="B399" s="102"/>
      <c r="C399" s="102"/>
      <c r="D399" s="102"/>
      <c r="E399" s="102"/>
      <c r="F399" s="102"/>
      <c r="G399" s="102"/>
      <c r="H399" s="15"/>
      <c r="K399" s="119"/>
      <c r="N399" s="102"/>
      <c r="O399" s="102"/>
    </row>
    <row r="400" spans="1:15" ht="12.75" customHeight="1" x14ac:dyDescent="0.2">
      <c r="A400" s="102"/>
      <c r="B400" s="102"/>
      <c r="C400" s="102"/>
      <c r="D400" s="102"/>
      <c r="E400" s="102"/>
      <c r="F400" s="102"/>
      <c r="G400" s="102"/>
      <c r="H400" s="15"/>
      <c r="K400" s="119"/>
      <c r="N400" s="102"/>
      <c r="O400" s="102"/>
    </row>
    <row r="401" spans="1:15" ht="12.75" customHeight="1" x14ac:dyDescent="0.2">
      <c r="A401" s="102"/>
      <c r="B401" s="102"/>
      <c r="C401" s="102"/>
      <c r="D401" s="102"/>
      <c r="E401" s="102"/>
      <c r="F401" s="102"/>
      <c r="G401" s="102"/>
      <c r="H401" s="15"/>
      <c r="K401" s="119"/>
      <c r="N401" s="102"/>
      <c r="O401" s="102"/>
    </row>
    <row r="402" spans="1:15" ht="12.75" customHeight="1" x14ac:dyDescent="0.2">
      <c r="A402" s="102"/>
      <c r="B402" s="102"/>
      <c r="C402" s="102"/>
      <c r="D402" s="102"/>
      <c r="E402" s="102"/>
      <c r="F402" s="102"/>
      <c r="G402" s="102"/>
      <c r="H402" s="15"/>
      <c r="K402" s="119"/>
      <c r="N402" s="102"/>
      <c r="O402" s="102"/>
    </row>
    <row r="403" spans="1:15" ht="12.75" customHeight="1" x14ac:dyDescent="0.2">
      <c r="A403" s="102"/>
      <c r="B403" s="102"/>
      <c r="C403" s="102"/>
      <c r="D403" s="102"/>
      <c r="E403" s="102"/>
      <c r="F403" s="102"/>
      <c r="G403" s="102"/>
      <c r="H403" s="15"/>
      <c r="K403" s="119"/>
      <c r="N403" s="102"/>
      <c r="O403" s="102"/>
    </row>
    <row r="404" spans="1:15" ht="12.75" customHeight="1" x14ac:dyDescent="0.2">
      <c r="A404" s="102"/>
      <c r="B404" s="102"/>
      <c r="C404" s="102"/>
      <c r="D404" s="102"/>
      <c r="E404" s="102"/>
      <c r="F404" s="102"/>
      <c r="G404" s="102"/>
      <c r="H404" s="15"/>
      <c r="K404" s="119"/>
      <c r="N404" s="102"/>
      <c r="O404" s="102"/>
    </row>
    <row r="405" spans="1:15" ht="12.75" customHeight="1" x14ac:dyDescent="0.2">
      <c r="A405" s="102"/>
      <c r="B405" s="102"/>
      <c r="C405" s="102"/>
      <c r="D405" s="102"/>
      <c r="E405" s="102"/>
      <c r="F405" s="102"/>
      <c r="G405" s="102"/>
      <c r="H405" s="15"/>
      <c r="K405" s="119"/>
      <c r="N405" s="102"/>
      <c r="O405" s="102"/>
    </row>
    <row r="406" spans="1:15" ht="12.75" customHeight="1" x14ac:dyDescent="0.2">
      <c r="A406" s="102"/>
      <c r="B406" s="102"/>
      <c r="C406" s="102"/>
      <c r="D406" s="102"/>
      <c r="E406" s="102"/>
      <c r="F406" s="102"/>
      <c r="G406" s="102"/>
      <c r="H406" s="15"/>
      <c r="K406" s="119"/>
      <c r="N406" s="102"/>
      <c r="O406" s="102"/>
    </row>
    <row r="407" spans="1:15" ht="12.75" customHeight="1" x14ac:dyDescent="0.2">
      <c r="A407" s="102"/>
      <c r="B407" s="102"/>
      <c r="C407" s="102"/>
      <c r="D407" s="102"/>
      <c r="E407" s="102"/>
      <c r="F407" s="102"/>
      <c r="G407" s="102"/>
      <c r="H407" s="15"/>
      <c r="K407" s="119"/>
      <c r="N407" s="102"/>
      <c r="O407" s="102"/>
    </row>
    <row r="408" spans="1:15" ht="12.75" customHeight="1" x14ac:dyDescent="0.2">
      <c r="A408" s="102"/>
      <c r="B408" s="102"/>
      <c r="C408" s="102"/>
      <c r="D408" s="102"/>
      <c r="E408" s="102"/>
      <c r="F408" s="102"/>
      <c r="G408" s="102"/>
      <c r="H408" s="15"/>
      <c r="K408" s="119"/>
      <c r="N408" s="102"/>
      <c r="O408" s="102"/>
    </row>
    <row r="409" spans="1:15" ht="12.75" customHeight="1" x14ac:dyDescent="0.2">
      <c r="A409" s="102"/>
      <c r="B409" s="102"/>
      <c r="C409" s="102"/>
      <c r="D409" s="102"/>
      <c r="E409" s="102"/>
      <c r="F409" s="102"/>
      <c r="G409" s="102"/>
      <c r="H409" s="15"/>
      <c r="K409" s="119"/>
      <c r="N409" s="102"/>
      <c r="O409" s="102"/>
    </row>
    <row r="410" spans="1:15" ht="12.75" customHeight="1" x14ac:dyDescent="0.2">
      <c r="A410" s="102"/>
      <c r="B410" s="102"/>
      <c r="C410" s="102"/>
      <c r="D410" s="102"/>
      <c r="E410" s="102"/>
      <c r="F410" s="102"/>
      <c r="G410" s="102"/>
      <c r="H410" s="15"/>
      <c r="K410" s="119"/>
      <c r="N410" s="102"/>
      <c r="O410" s="102"/>
    </row>
    <row r="411" spans="1:15" ht="12.75" customHeight="1" x14ac:dyDescent="0.2">
      <c r="A411" s="102"/>
      <c r="B411" s="102"/>
      <c r="C411" s="102"/>
      <c r="D411" s="102"/>
      <c r="E411" s="102"/>
      <c r="F411" s="102"/>
      <c r="G411" s="102"/>
      <c r="H411" s="15"/>
      <c r="K411" s="119"/>
      <c r="N411" s="102"/>
      <c r="O411" s="102"/>
    </row>
    <row r="412" spans="1:15" ht="12.75" customHeight="1" x14ac:dyDescent="0.2">
      <c r="A412" s="102"/>
      <c r="B412" s="102"/>
      <c r="C412" s="102"/>
      <c r="D412" s="102"/>
      <c r="E412" s="102"/>
      <c r="F412" s="102"/>
      <c r="G412" s="102"/>
      <c r="H412" s="15"/>
      <c r="K412" s="119"/>
      <c r="N412" s="102"/>
      <c r="O412" s="102"/>
    </row>
    <row r="413" spans="1:15" ht="12.75" customHeight="1" x14ac:dyDescent="0.2">
      <c r="A413" s="102"/>
      <c r="B413" s="102"/>
      <c r="C413" s="102"/>
      <c r="D413" s="102"/>
      <c r="E413" s="102"/>
      <c r="F413" s="102"/>
      <c r="G413" s="102"/>
      <c r="H413" s="15"/>
      <c r="K413" s="119"/>
      <c r="N413" s="102"/>
      <c r="O413" s="102"/>
    </row>
    <row r="414" spans="1:15" ht="12.75" customHeight="1" x14ac:dyDescent="0.2">
      <c r="A414" s="102"/>
      <c r="B414" s="102"/>
      <c r="C414" s="102"/>
      <c r="D414" s="102"/>
      <c r="E414" s="102"/>
      <c r="F414" s="102"/>
      <c r="G414" s="102"/>
      <c r="H414" s="15"/>
      <c r="K414" s="119"/>
      <c r="N414" s="102"/>
      <c r="O414" s="102"/>
    </row>
    <row r="415" spans="1:15" ht="12.75" customHeight="1" x14ac:dyDescent="0.2">
      <c r="A415" s="102"/>
      <c r="B415" s="102"/>
      <c r="C415" s="102"/>
      <c r="D415" s="102"/>
      <c r="E415" s="102"/>
      <c r="F415" s="102"/>
      <c r="G415" s="102"/>
      <c r="H415" s="15"/>
      <c r="K415" s="119"/>
      <c r="N415" s="102"/>
      <c r="O415" s="102"/>
    </row>
    <row r="416" spans="1:15" ht="12.75" customHeight="1" x14ac:dyDescent="0.2">
      <c r="A416" s="102"/>
      <c r="B416" s="102"/>
      <c r="C416" s="102"/>
      <c r="D416" s="102"/>
      <c r="E416" s="102"/>
      <c r="F416" s="102"/>
      <c r="G416" s="102"/>
      <c r="H416" s="15"/>
      <c r="K416" s="119"/>
      <c r="N416" s="102"/>
      <c r="O416" s="102"/>
    </row>
    <row r="417" spans="1:15" ht="12.75" customHeight="1" x14ac:dyDescent="0.2">
      <c r="A417" s="102"/>
      <c r="B417" s="102"/>
      <c r="C417" s="102"/>
      <c r="D417" s="102"/>
      <c r="E417" s="102"/>
      <c r="F417" s="102"/>
      <c r="G417" s="102"/>
      <c r="H417" s="15"/>
      <c r="K417" s="119"/>
      <c r="N417" s="102"/>
      <c r="O417" s="102"/>
    </row>
    <row r="418" spans="1:15" ht="12.75" customHeight="1" x14ac:dyDescent="0.2">
      <c r="A418" s="102"/>
      <c r="B418" s="102"/>
      <c r="C418" s="102"/>
      <c r="D418" s="102"/>
      <c r="E418" s="102"/>
      <c r="F418" s="102"/>
      <c r="G418" s="102"/>
      <c r="H418" s="15"/>
      <c r="K418" s="119"/>
      <c r="N418" s="102"/>
      <c r="O418" s="102"/>
    </row>
    <row r="419" spans="1:15" ht="12.75" customHeight="1" x14ac:dyDescent="0.2">
      <c r="A419" s="102"/>
      <c r="B419" s="102"/>
      <c r="C419" s="102"/>
      <c r="D419" s="102"/>
      <c r="E419" s="102"/>
      <c r="F419" s="102"/>
      <c r="G419" s="102"/>
      <c r="H419" s="15"/>
      <c r="K419" s="119"/>
      <c r="N419" s="102"/>
      <c r="O419" s="102"/>
    </row>
    <row r="420" spans="1:15" ht="12.75" customHeight="1" x14ac:dyDescent="0.2">
      <c r="A420" s="102"/>
      <c r="B420" s="102"/>
      <c r="C420" s="102"/>
      <c r="D420" s="102"/>
      <c r="E420" s="102"/>
      <c r="F420" s="102"/>
      <c r="G420" s="102"/>
      <c r="H420" s="15"/>
      <c r="K420" s="119"/>
      <c r="N420" s="102"/>
      <c r="O420" s="102"/>
    </row>
    <row r="421" spans="1:15" ht="12.75" customHeight="1" x14ac:dyDescent="0.2">
      <c r="A421" s="102"/>
      <c r="B421" s="102"/>
      <c r="C421" s="102"/>
      <c r="D421" s="102"/>
      <c r="E421" s="102"/>
      <c r="F421" s="102"/>
      <c r="G421" s="102"/>
      <c r="H421" s="15"/>
      <c r="K421" s="119"/>
      <c r="N421" s="102"/>
      <c r="O421" s="102"/>
    </row>
    <row r="422" spans="1:15" ht="12.75" customHeight="1" x14ac:dyDescent="0.2">
      <c r="A422" s="102"/>
      <c r="B422" s="102"/>
      <c r="C422" s="102"/>
      <c r="D422" s="102"/>
      <c r="E422" s="102"/>
      <c r="F422" s="102"/>
      <c r="G422" s="102"/>
      <c r="H422" s="15"/>
      <c r="K422" s="119"/>
      <c r="N422" s="102"/>
      <c r="O422" s="102"/>
    </row>
    <row r="423" spans="1:15" ht="12.75" customHeight="1" x14ac:dyDescent="0.2">
      <c r="A423" s="102"/>
      <c r="B423" s="102"/>
      <c r="C423" s="102"/>
      <c r="D423" s="102"/>
      <c r="E423" s="102"/>
      <c r="F423" s="102"/>
      <c r="G423" s="102"/>
      <c r="H423" s="15"/>
      <c r="K423" s="119"/>
      <c r="N423" s="102"/>
      <c r="O423" s="102"/>
    </row>
    <row r="424" spans="1:15" ht="12.75" customHeight="1" x14ac:dyDescent="0.2">
      <c r="A424" s="102"/>
      <c r="B424" s="102"/>
      <c r="C424" s="102"/>
      <c r="D424" s="102"/>
      <c r="E424" s="102"/>
      <c r="F424" s="102"/>
      <c r="G424" s="102"/>
      <c r="H424" s="15"/>
      <c r="K424" s="119"/>
      <c r="N424" s="102"/>
      <c r="O424" s="102"/>
    </row>
    <row r="425" spans="1:15" ht="12.75" customHeight="1" x14ac:dyDescent="0.2">
      <c r="A425" s="102"/>
      <c r="B425" s="102"/>
      <c r="C425" s="102"/>
      <c r="D425" s="102"/>
      <c r="E425" s="102"/>
      <c r="F425" s="102"/>
      <c r="G425" s="102"/>
      <c r="H425" s="15"/>
      <c r="K425" s="119"/>
      <c r="N425" s="102"/>
      <c r="O425" s="102"/>
    </row>
    <row r="426" spans="1:15" ht="12.75" customHeight="1" x14ac:dyDescent="0.2">
      <c r="A426" s="102"/>
      <c r="B426" s="102"/>
      <c r="C426" s="102"/>
      <c r="D426" s="102"/>
      <c r="E426" s="102"/>
      <c r="F426" s="102"/>
      <c r="G426" s="102"/>
      <c r="H426" s="15"/>
      <c r="K426" s="119"/>
      <c r="N426" s="102"/>
      <c r="O426" s="102"/>
    </row>
    <row r="427" spans="1:15" ht="12.75" customHeight="1" x14ac:dyDescent="0.2">
      <c r="A427" s="102"/>
      <c r="B427" s="102"/>
      <c r="C427" s="102"/>
      <c r="D427" s="102"/>
      <c r="E427" s="102"/>
      <c r="F427" s="102"/>
      <c r="G427" s="102"/>
      <c r="H427" s="15"/>
      <c r="K427" s="119"/>
      <c r="N427" s="102"/>
      <c r="O427" s="102"/>
    </row>
    <row r="428" spans="1:15" ht="12.75" customHeight="1" x14ac:dyDescent="0.2">
      <c r="A428" s="102"/>
      <c r="B428" s="102"/>
      <c r="C428" s="102"/>
      <c r="D428" s="102"/>
      <c r="E428" s="102"/>
      <c r="F428" s="102"/>
      <c r="G428" s="102"/>
      <c r="H428" s="15"/>
      <c r="K428" s="119"/>
      <c r="N428" s="102"/>
      <c r="O428" s="102"/>
    </row>
    <row r="429" spans="1:15" ht="12.75" customHeight="1" x14ac:dyDescent="0.2">
      <c r="A429" s="102"/>
      <c r="B429" s="102"/>
      <c r="C429" s="102"/>
      <c r="D429" s="102"/>
      <c r="E429" s="102"/>
      <c r="F429" s="102"/>
      <c r="G429" s="102"/>
      <c r="H429" s="15"/>
      <c r="K429" s="119"/>
      <c r="N429" s="102"/>
      <c r="O429" s="102"/>
    </row>
    <row r="430" spans="1:15" ht="12.75" customHeight="1" x14ac:dyDescent="0.2">
      <c r="A430" s="102"/>
      <c r="B430" s="102"/>
      <c r="C430" s="102"/>
      <c r="D430" s="102"/>
      <c r="E430" s="102"/>
      <c r="F430" s="102"/>
      <c r="G430" s="102"/>
      <c r="H430" s="15"/>
      <c r="K430" s="119"/>
      <c r="N430" s="102"/>
      <c r="O430" s="102"/>
    </row>
    <row r="431" spans="1:15" ht="12.75" customHeight="1" x14ac:dyDescent="0.2">
      <c r="A431" s="102"/>
      <c r="B431" s="102"/>
      <c r="C431" s="102"/>
      <c r="D431" s="102"/>
      <c r="E431" s="102"/>
      <c r="F431" s="102"/>
      <c r="G431" s="102"/>
      <c r="H431" s="15"/>
      <c r="K431" s="119"/>
      <c r="N431" s="102"/>
      <c r="O431" s="102"/>
    </row>
    <row r="432" spans="1:15" ht="12.75" customHeight="1" x14ac:dyDescent="0.2">
      <c r="A432" s="102"/>
      <c r="B432" s="102"/>
      <c r="C432" s="102"/>
      <c r="D432" s="102"/>
      <c r="E432" s="102"/>
      <c r="F432" s="102"/>
      <c r="G432" s="102"/>
      <c r="H432" s="15"/>
      <c r="K432" s="119"/>
      <c r="N432" s="102"/>
      <c r="O432" s="102"/>
    </row>
    <row r="433" spans="1:15" ht="12.75" customHeight="1" x14ac:dyDescent="0.2">
      <c r="A433" s="102"/>
      <c r="B433" s="102"/>
      <c r="C433" s="102"/>
      <c r="D433" s="102"/>
      <c r="E433" s="102"/>
      <c r="F433" s="102"/>
      <c r="G433" s="102"/>
      <c r="H433" s="15"/>
      <c r="K433" s="119"/>
      <c r="N433" s="102"/>
      <c r="O433" s="102"/>
    </row>
    <row r="434" spans="1:15" ht="12.75" customHeight="1" x14ac:dyDescent="0.2">
      <c r="A434" s="102"/>
      <c r="B434" s="102"/>
      <c r="C434" s="102"/>
      <c r="D434" s="102"/>
      <c r="E434" s="102"/>
      <c r="F434" s="102"/>
      <c r="G434" s="102"/>
      <c r="H434" s="15"/>
      <c r="K434" s="119"/>
      <c r="N434" s="102"/>
      <c r="O434" s="102"/>
    </row>
    <row r="435" spans="1:15" ht="12.75" customHeight="1" x14ac:dyDescent="0.2">
      <c r="A435" s="102"/>
      <c r="B435" s="102"/>
      <c r="C435" s="102"/>
      <c r="D435" s="102"/>
      <c r="E435" s="102"/>
      <c r="F435" s="102"/>
      <c r="G435" s="102"/>
      <c r="H435" s="15"/>
      <c r="K435" s="119"/>
      <c r="N435" s="102"/>
      <c r="O435" s="102"/>
    </row>
    <row r="436" spans="1:15" ht="12.75" customHeight="1" x14ac:dyDescent="0.2">
      <c r="A436" s="102"/>
      <c r="B436" s="102"/>
      <c r="C436" s="102"/>
      <c r="D436" s="102"/>
      <c r="E436" s="102"/>
      <c r="F436" s="102"/>
      <c r="G436" s="102"/>
      <c r="H436" s="15"/>
      <c r="K436" s="119"/>
      <c r="N436" s="102"/>
      <c r="O436" s="102"/>
    </row>
    <row r="437" spans="1:15" ht="12.75" customHeight="1" x14ac:dyDescent="0.2">
      <c r="A437" s="102"/>
      <c r="B437" s="102"/>
      <c r="C437" s="102"/>
      <c r="D437" s="102"/>
      <c r="E437" s="102"/>
      <c r="F437" s="102"/>
      <c r="G437" s="102"/>
      <c r="H437" s="15"/>
      <c r="K437" s="119"/>
      <c r="N437" s="102"/>
      <c r="O437" s="102"/>
    </row>
    <row r="438" spans="1:15" ht="12.75" customHeight="1" x14ac:dyDescent="0.2">
      <c r="A438" s="102"/>
      <c r="B438" s="102"/>
      <c r="C438" s="102"/>
      <c r="D438" s="102"/>
      <c r="E438" s="102"/>
      <c r="F438" s="102"/>
      <c r="G438" s="102"/>
      <c r="H438" s="15"/>
      <c r="K438" s="119"/>
      <c r="N438" s="102"/>
      <c r="O438" s="102"/>
    </row>
    <row r="439" spans="1:15" ht="12.75" customHeight="1" x14ac:dyDescent="0.2">
      <c r="A439" s="102"/>
      <c r="B439" s="102"/>
      <c r="C439" s="102"/>
      <c r="D439" s="102"/>
      <c r="E439" s="102"/>
      <c r="F439" s="102"/>
      <c r="G439" s="102"/>
      <c r="H439" s="15"/>
      <c r="K439" s="119"/>
      <c r="N439" s="102"/>
      <c r="O439" s="102"/>
    </row>
    <row r="440" spans="1:15" ht="12.75" customHeight="1" x14ac:dyDescent="0.2">
      <c r="A440" s="102"/>
      <c r="B440" s="102"/>
      <c r="C440" s="102"/>
      <c r="D440" s="102"/>
      <c r="E440" s="102"/>
      <c r="F440" s="102"/>
      <c r="G440" s="102"/>
      <c r="H440" s="15"/>
      <c r="K440" s="119"/>
      <c r="N440" s="102"/>
      <c r="O440" s="102"/>
    </row>
    <row r="441" spans="1:15" ht="12.75" customHeight="1" x14ac:dyDescent="0.2">
      <c r="A441" s="102"/>
      <c r="B441" s="102"/>
      <c r="C441" s="102"/>
      <c r="D441" s="102"/>
      <c r="E441" s="102"/>
      <c r="F441" s="102"/>
      <c r="G441" s="102"/>
      <c r="H441" s="15"/>
      <c r="K441" s="119"/>
      <c r="N441" s="102"/>
      <c r="O441" s="102"/>
    </row>
    <row r="442" spans="1:15" ht="12.75" customHeight="1" x14ac:dyDescent="0.2">
      <c r="A442" s="102"/>
      <c r="B442" s="102"/>
      <c r="C442" s="102"/>
      <c r="D442" s="102"/>
      <c r="E442" s="102"/>
      <c r="F442" s="102"/>
      <c r="G442" s="102"/>
      <c r="H442" s="15"/>
      <c r="K442" s="119"/>
      <c r="N442" s="102"/>
      <c r="O442" s="102"/>
    </row>
    <row r="443" spans="1:15" ht="12.75" customHeight="1" x14ac:dyDescent="0.2">
      <c r="A443" s="102"/>
      <c r="B443" s="102"/>
      <c r="C443" s="102"/>
      <c r="D443" s="102"/>
      <c r="E443" s="102"/>
      <c r="F443" s="102"/>
      <c r="G443" s="102"/>
      <c r="H443" s="15"/>
      <c r="K443" s="119"/>
      <c r="N443" s="102"/>
      <c r="O443" s="102"/>
    </row>
    <row r="444" spans="1:15" ht="12.75" customHeight="1" x14ac:dyDescent="0.2">
      <c r="A444" s="102"/>
      <c r="B444" s="102"/>
      <c r="C444" s="102"/>
      <c r="D444" s="102"/>
      <c r="E444" s="102"/>
      <c r="F444" s="102"/>
      <c r="G444" s="102"/>
      <c r="H444" s="15"/>
      <c r="K444" s="119"/>
      <c r="N444" s="102"/>
      <c r="O444" s="102"/>
    </row>
    <row r="445" spans="1:15" ht="12.75" customHeight="1" x14ac:dyDescent="0.2">
      <c r="A445" s="102"/>
      <c r="B445" s="102"/>
      <c r="C445" s="102"/>
      <c r="D445" s="102"/>
      <c r="E445" s="102"/>
      <c r="F445" s="102"/>
      <c r="G445" s="102"/>
      <c r="H445" s="15"/>
      <c r="K445" s="119"/>
      <c r="N445" s="102"/>
      <c r="O445" s="102"/>
    </row>
    <row r="446" spans="1:15" ht="12.75" customHeight="1" x14ac:dyDescent="0.2">
      <c r="A446" s="102"/>
      <c r="B446" s="102"/>
      <c r="C446" s="102"/>
      <c r="D446" s="102"/>
      <c r="E446" s="102"/>
      <c r="F446" s="102"/>
      <c r="G446" s="102"/>
      <c r="H446" s="15"/>
      <c r="K446" s="119"/>
      <c r="N446" s="102"/>
      <c r="O446" s="102"/>
    </row>
    <row r="447" spans="1:15" ht="12.75" customHeight="1" x14ac:dyDescent="0.2">
      <c r="A447" s="102"/>
      <c r="B447" s="102"/>
      <c r="C447" s="102"/>
      <c r="D447" s="102"/>
      <c r="E447" s="102"/>
      <c r="F447" s="102"/>
      <c r="G447" s="102"/>
      <c r="H447" s="15"/>
      <c r="K447" s="119"/>
      <c r="N447" s="102"/>
      <c r="O447" s="102"/>
    </row>
    <row r="448" spans="1:15" ht="12.75" customHeight="1" x14ac:dyDescent="0.2">
      <c r="A448" s="102"/>
      <c r="B448" s="102"/>
      <c r="C448" s="102"/>
      <c r="D448" s="102"/>
      <c r="E448" s="102"/>
      <c r="F448" s="102"/>
      <c r="G448" s="102"/>
      <c r="H448" s="15"/>
      <c r="K448" s="119"/>
      <c r="N448" s="102"/>
      <c r="O448" s="102"/>
    </row>
    <row r="449" spans="1:15" ht="12.75" customHeight="1" x14ac:dyDescent="0.2">
      <c r="A449" s="102"/>
      <c r="B449" s="102"/>
      <c r="C449" s="102"/>
      <c r="D449" s="102"/>
      <c r="E449" s="102"/>
      <c r="F449" s="102"/>
      <c r="G449" s="102"/>
      <c r="H449" s="15"/>
      <c r="K449" s="119"/>
      <c r="N449" s="102"/>
      <c r="O449" s="102"/>
    </row>
    <row r="450" spans="1:15" ht="12.75" customHeight="1" x14ac:dyDescent="0.2">
      <c r="A450" s="102"/>
      <c r="B450" s="102"/>
      <c r="C450" s="102"/>
      <c r="D450" s="102"/>
      <c r="E450" s="102"/>
      <c r="F450" s="102"/>
      <c r="G450" s="102"/>
      <c r="H450" s="15"/>
      <c r="K450" s="119"/>
      <c r="N450" s="102"/>
      <c r="O450" s="102"/>
    </row>
    <row r="451" spans="1:15" ht="12.75" customHeight="1" x14ac:dyDescent="0.2">
      <c r="A451" s="102"/>
      <c r="B451" s="102"/>
      <c r="C451" s="102"/>
      <c r="D451" s="102"/>
      <c r="E451" s="102"/>
      <c r="F451" s="102"/>
      <c r="G451" s="102"/>
      <c r="H451" s="15"/>
      <c r="K451" s="119"/>
      <c r="N451" s="102"/>
      <c r="O451" s="102"/>
    </row>
    <row r="452" spans="1:15" ht="12.75" customHeight="1" x14ac:dyDescent="0.2">
      <c r="A452" s="102"/>
      <c r="B452" s="102"/>
      <c r="C452" s="102"/>
      <c r="D452" s="102"/>
      <c r="E452" s="102"/>
      <c r="F452" s="102"/>
      <c r="G452" s="102"/>
      <c r="H452" s="15"/>
      <c r="K452" s="119"/>
      <c r="N452" s="102"/>
      <c r="O452" s="102"/>
    </row>
    <row r="453" spans="1:15" ht="12.75" customHeight="1" x14ac:dyDescent="0.2">
      <c r="A453" s="102"/>
      <c r="B453" s="102"/>
      <c r="C453" s="102"/>
      <c r="D453" s="102"/>
      <c r="E453" s="102"/>
      <c r="F453" s="102"/>
      <c r="G453" s="102"/>
      <c r="H453" s="15"/>
      <c r="K453" s="119"/>
      <c r="N453" s="102"/>
      <c r="O453" s="102"/>
    </row>
    <row r="454" spans="1:15" ht="12.75" customHeight="1" x14ac:dyDescent="0.2">
      <c r="A454" s="102"/>
      <c r="B454" s="102"/>
      <c r="C454" s="102"/>
      <c r="D454" s="102"/>
      <c r="E454" s="102"/>
      <c r="F454" s="102"/>
      <c r="G454" s="102"/>
      <c r="H454" s="15"/>
      <c r="K454" s="119"/>
      <c r="N454" s="102"/>
      <c r="O454" s="102"/>
    </row>
    <row r="455" spans="1:15" ht="12.75" customHeight="1" x14ac:dyDescent="0.2">
      <c r="A455" s="102"/>
      <c r="B455" s="102"/>
      <c r="C455" s="102"/>
      <c r="D455" s="102"/>
      <c r="E455" s="102"/>
      <c r="F455" s="102"/>
      <c r="G455" s="102"/>
      <c r="H455" s="15"/>
      <c r="K455" s="119"/>
      <c r="N455" s="102"/>
      <c r="O455" s="102"/>
    </row>
    <row r="456" spans="1:15" ht="12.75" customHeight="1" x14ac:dyDescent="0.2">
      <c r="A456" s="102"/>
      <c r="B456" s="102"/>
      <c r="C456" s="102"/>
      <c r="D456" s="102"/>
      <c r="E456" s="102"/>
      <c r="F456" s="102"/>
      <c r="G456" s="102"/>
      <c r="H456" s="15"/>
      <c r="K456" s="119"/>
      <c r="N456" s="102"/>
      <c r="O456" s="102"/>
    </row>
    <row r="457" spans="1:15" ht="12.75" customHeight="1" x14ac:dyDescent="0.2">
      <c r="A457" s="102"/>
      <c r="B457" s="102"/>
      <c r="C457" s="102"/>
      <c r="D457" s="102"/>
      <c r="E457" s="102"/>
      <c r="F457" s="102"/>
      <c r="G457" s="102"/>
      <c r="H457" s="15"/>
      <c r="K457" s="119"/>
      <c r="N457" s="102"/>
      <c r="O457" s="102"/>
    </row>
    <row r="458" spans="1:15" ht="12.75" customHeight="1" x14ac:dyDescent="0.2">
      <c r="A458" s="102"/>
      <c r="B458" s="102"/>
      <c r="C458" s="102"/>
      <c r="D458" s="102"/>
      <c r="E458" s="102"/>
      <c r="F458" s="102"/>
      <c r="G458" s="102"/>
      <c r="H458" s="15"/>
      <c r="K458" s="119"/>
      <c r="N458" s="102"/>
      <c r="O458" s="102"/>
    </row>
    <row r="459" spans="1:15" ht="12.75" customHeight="1" x14ac:dyDescent="0.2">
      <c r="A459" s="102"/>
      <c r="B459" s="102"/>
      <c r="C459" s="102"/>
      <c r="D459" s="102"/>
      <c r="E459" s="102"/>
      <c r="F459" s="102"/>
      <c r="G459" s="102"/>
      <c r="H459" s="15"/>
      <c r="K459" s="119"/>
      <c r="N459" s="102"/>
      <c r="O459" s="102"/>
    </row>
    <row r="460" spans="1:15" ht="12.75" customHeight="1" x14ac:dyDescent="0.2">
      <c r="A460" s="102"/>
      <c r="B460" s="102"/>
      <c r="C460" s="102"/>
      <c r="D460" s="102"/>
      <c r="E460" s="102"/>
      <c r="F460" s="102"/>
      <c r="G460" s="102"/>
      <c r="H460" s="15"/>
      <c r="K460" s="119"/>
      <c r="N460" s="102"/>
      <c r="O460" s="102"/>
    </row>
    <row r="461" spans="1:15" ht="12.75" customHeight="1" x14ac:dyDescent="0.2">
      <c r="A461" s="102"/>
      <c r="B461" s="102"/>
      <c r="C461" s="102"/>
      <c r="D461" s="102"/>
      <c r="E461" s="102"/>
      <c r="F461" s="102"/>
      <c r="G461" s="102"/>
      <c r="H461" s="15"/>
      <c r="K461" s="119"/>
      <c r="N461" s="102"/>
      <c r="O461" s="102"/>
    </row>
    <row r="462" spans="1:15" ht="12.75" customHeight="1" x14ac:dyDescent="0.2">
      <c r="A462" s="102"/>
      <c r="B462" s="102"/>
      <c r="C462" s="102"/>
      <c r="D462" s="102"/>
      <c r="E462" s="102"/>
      <c r="F462" s="102"/>
      <c r="G462" s="102"/>
      <c r="H462" s="15"/>
      <c r="K462" s="119"/>
      <c r="N462" s="102"/>
      <c r="O462" s="102"/>
    </row>
    <row r="463" spans="1:15" ht="12.75" customHeight="1" x14ac:dyDescent="0.2">
      <c r="A463" s="102"/>
      <c r="B463" s="102"/>
      <c r="C463" s="102"/>
      <c r="D463" s="102"/>
      <c r="E463" s="102"/>
      <c r="F463" s="102"/>
      <c r="G463" s="102"/>
      <c r="H463" s="15"/>
      <c r="K463" s="119"/>
      <c r="N463" s="102"/>
      <c r="O463" s="102"/>
    </row>
    <row r="464" spans="1:15" ht="12.75" customHeight="1" x14ac:dyDescent="0.2">
      <c r="A464" s="102"/>
      <c r="B464" s="102"/>
      <c r="C464" s="102"/>
      <c r="D464" s="102"/>
      <c r="E464" s="102"/>
      <c r="F464" s="102"/>
      <c r="G464" s="102"/>
      <c r="H464" s="15"/>
      <c r="K464" s="119"/>
      <c r="N464" s="102"/>
      <c r="O464" s="102"/>
    </row>
    <row r="465" spans="1:15" ht="12.75" customHeight="1" x14ac:dyDescent="0.2">
      <c r="A465" s="102"/>
      <c r="B465" s="102"/>
      <c r="C465" s="102"/>
      <c r="D465" s="102"/>
      <c r="E465" s="102"/>
      <c r="F465" s="102"/>
      <c r="G465" s="102"/>
      <c r="H465" s="15"/>
      <c r="K465" s="119"/>
      <c r="N465" s="102"/>
      <c r="O465" s="102"/>
    </row>
    <row r="466" spans="1:15" ht="12.75" customHeight="1" x14ac:dyDescent="0.2">
      <c r="A466" s="102"/>
      <c r="B466" s="102"/>
      <c r="C466" s="102"/>
      <c r="D466" s="102"/>
      <c r="E466" s="102"/>
      <c r="F466" s="102"/>
      <c r="G466" s="102"/>
      <c r="H466" s="15"/>
      <c r="K466" s="119"/>
      <c r="N466" s="102"/>
      <c r="O466" s="102"/>
    </row>
    <row r="467" spans="1:15" ht="12.75" customHeight="1" x14ac:dyDescent="0.2">
      <c r="A467" s="102"/>
      <c r="B467" s="102"/>
      <c r="C467" s="102"/>
      <c r="D467" s="102"/>
      <c r="E467" s="102"/>
      <c r="F467" s="102"/>
      <c r="G467" s="102"/>
      <c r="H467" s="15"/>
      <c r="K467" s="119"/>
      <c r="N467" s="102"/>
      <c r="O467" s="102"/>
    </row>
    <row r="468" spans="1:15" ht="12.75" customHeight="1" x14ac:dyDescent="0.2">
      <c r="A468" s="102"/>
      <c r="B468" s="102"/>
      <c r="C468" s="102"/>
      <c r="D468" s="102"/>
      <c r="E468" s="102"/>
      <c r="F468" s="102"/>
      <c r="G468" s="102"/>
      <c r="H468" s="15"/>
      <c r="K468" s="119"/>
      <c r="N468" s="102"/>
      <c r="O468" s="102"/>
    </row>
    <row r="469" spans="1:15" ht="12.75" customHeight="1" x14ac:dyDescent="0.2">
      <c r="A469" s="102"/>
      <c r="B469" s="102"/>
      <c r="C469" s="102"/>
      <c r="D469" s="102"/>
      <c r="E469" s="102"/>
      <c r="F469" s="102"/>
      <c r="G469" s="102"/>
      <c r="H469" s="15"/>
      <c r="K469" s="119"/>
      <c r="N469" s="102"/>
      <c r="O469" s="102"/>
    </row>
    <row r="470" spans="1:15" ht="12.75" customHeight="1" x14ac:dyDescent="0.2">
      <c r="A470" s="102"/>
      <c r="B470" s="102"/>
      <c r="C470" s="102"/>
      <c r="D470" s="102"/>
      <c r="E470" s="102"/>
      <c r="F470" s="102"/>
      <c r="G470" s="102"/>
      <c r="H470" s="15"/>
      <c r="K470" s="119"/>
      <c r="N470" s="102"/>
      <c r="O470" s="102"/>
    </row>
    <row r="471" spans="1:15" ht="12.75" customHeight="1" x14ac:dyDescent="0.2">
      <c r="A471" s="102"/>
      <c r="B471" s="102"/>
      <c r="C471" s="102"/>
      <c r="D471" s="102"/>
      <c r="E471" s="102"/>
      <c r="F471" s="102"/>
      <c r="G471" s="102"/>
      <c r="H471" s="15"/>
      <c r="K471" s="119"/>
      <c r="N471" s="102"/>
      <c r="O471" s="102"/>
    </row>
    <row r="472" spans="1:15" ht="12.75" customHeight="1" x14ac:dyDescent="0.2">
      <c r="A472" s="102"/>
      <c r="B472" s="102"/>
      <c r="C472" s="102"/>
      <c r="D472" s="102"/>
      <c r="E472" s="102"/>
      <c r="F472" s="102"/>
      <c r="G472" s="102"/>
      <c r="H472" s="15"/>
      <c r="K472" s="119"/>
      <c r="N472" s="102"/>
      <c r="O472" s="102"/>
    </row>
    <row r="473" spans="1:15" ht="12.75" customHeight="1" x14ac:dyDescent="0.2">
      <c r="A473" s="102"/>
      <c r="B473" s="102"/>
      <c r="C473" s="102"/>
      <c r="D473" s="102"/>
      <c r="E473" s="102"/>
      <c r="F473" s="102"/>
      <c r="G473" s="102"/>
      <c r="H473" s="15"/>
      <c r="K473" s="119"/>
      <c r="N473" s="102"/>
      <c r="O473" s="102"/>
    </row>
    <row r="474" spans="1:15" ht="12.75" customHeight="1" x14ac:dyDescent="0.2">
      <c r="A474" s="102"/>
      <c r="B474" s="102"/>
      <c r="C474" s="102"/>
      <c r="D474" s="102"/>
      <c r="E474" s="102"/>
      <c r="F474" s="102"/>
      <c r="G474" s="102"/>
      <c r="H474" s="15"/>
      <c r="K474" s="119"/>
      <c r="N474" s="102"/>
      <c r="O474" s="102"/>
    </row>
    <row r="475" spans="1:15" ht="12.75" customHeight="1" x14ac:dyDescent="0.2">
      <c r="A475" s="102"/>
      <c r="B475" s="102"/>
      <c r="C475" s="102"/>
      <c r="D475" s="102"/>
      <c r="E475" s="102"/>
      <c r="F475" s="102"/>
      <c r="G475" s="102"/>
      <c r="H475" s="15"/>
      <c r="K475" s="119"/>
      <c r="N475" s="102"/>
      <c r="O475" s="102"/>
    </row>
    <row r="476" spans="1:15" ht="12.75" customHeight="1" x14ac:dyDescent="0.2">
      <c r="A476" s="102"/>
      <c r="B476" s="102"/>
      <c r="C476" s="102"/>
      <c r="D476" s="102"/>
      <c r="E476" s="102"/>
      <c r="F476" s="102"/>
      <c r="G476" s="102"/>
      <c r="H476" s="15"/>
      <c r="K476" s="119"/>
      <c r="N476" s="102"/>
      <c r="O476" s="102"/>
    </row>
    <row r="477" spans="1:15" ht="12.75" customHeight="1" x14ac:dyDescent="0.2">
      <c r="A477" s="102"/>
      <c r="B477" s="102"/>
      <c r="C477" s="102"/>
      <c r="D477" s="102"/>
      <c r="E477" s="102"/>
      <c r="F477" s="102"/>
      <c r="G477" s="102"/>
      <c r="H477" s="15"/>
      <c r="K477" s="119"/>
      <c r="N477" s="102"/>
      <c r="O477" s="102"/>
    </row>
    <row r="478" spans="1:15" ht="12.75" customHeight="1" x14ac:dyDescent="0.2">
      <c r="A478" s="102"/>
      <c r="B478" s="102"/>
      <c r="C478" s="102"/>
      <c r="D478" s="102"/>
      <c r="E478" s="102"/>
      <c r="F478" s="102"/>
      <c r="G478" s="102"/>
      <c r="H478" s="15"/>
      <c r="K478" s="119"/>
      <c r="N478" s="102"/>
      <c r="O478" s="102"/>
    </row>
    <row r="479" spans="1:15" ht="12.75" customHeight="1" x14ac:dyDescent="0.2">
      <c r="A479" s="102"/>
      <c r="B479" s="102"/>
      <c r="C479" s="102"/>
      <c r="D479" s="102"/>
      <c r="E479" s="102"/>
      <c r="F479" s="102"/>
      <c r="G479" s="102"/>
      <c r="H479" s="15"/>
      <c r="K479" s="119"/>
      <c r="N479" s="102"/>
      <c r="O479" s="102"/>
    </row>
    <row r="480" spans="1:15" ht="12.75" customHeight="1" x14ac:dyDescent="0.2">
      <c r="A480" s="102"/>
      <c r="B480" s="102"/>
      <c r="C480" s="102"/>
      <c r="D480" s="102"/>
      <c r="E480" s="102"/>
      <c r="F480" s="102"/>
      <c r="G480" s="102"/>
      <c r="H480" s="15"/>
      <c r="K480" s="119"/>
      <c r="N480" s="102"/>
      <c r="O480" s="102"/>
    </row>
    <row r="481" spans="1:15" ht="12.75" customHeight="1" x14ac:dyDescent="0.2">
      <c r="A481" s="102"/>
      <c r="B481" s="102"/>
      <c r="C481" s="102"/>
      <c r="D481" s="102"/>
      <c r="E481" s="102"/>
      <c r="F481" s="102"/>
      <c r="G481" s="102"/>
      <c r="H481" s="15"/>
      <c r="K481" s="119"/>
      <c r="N481" s="102"/>
      <c r="O481" s="102"/>
    </row>
    <row r="482" spans="1:15" ht="12.75" customHeight="1" x14ac:dyDescent="0.2">
      <c r="A482" s="102"/>
      <c r="B482" s="102"/>
      <c r="C482" s="102"/>
      <c r="D482" s="102"/>
      <c r="E482" s="102"/>
      <c r="F482" s="102"/>
      <c r="G482" s="102"/>
      <c r="H482" s="15"/>
      <c r="K482" s="119"/>
      <c r="N482" s="102"/>
      <c r="O482" s="102"/>
    </row>
    <row r="483" spans="1:15" ht="12.75" customHeight="1" x14ac:dyDescent="0.2">
      <c r="A483" s="102"/>
      <c r="B483" s="102"/>
      <c r="C483" s="102"/>
      <c r="D483" s="102"/>
      <c r="E483" s="102"/>
      <c r="F483" s="102"/>
      <c r="G483" s="102"/>
      <c r="H483" s="15"/>
      <c r="K483" s="119"/>
      <c r="N483" s="102"/>
      <c r="O483" s="102"/>
    </row>
    <row r="484" spans="1:15" ht="12.75" customHeight="1" x14ac:dyDescent="0.2">
      <c r="A484" s="102"/>
      <c r="B484" s="102"/>
      <c r="C484" s="102"/>
      <c r="D484" s="102"/>
      <c r="E484" s="102"/>
      <c r="F484" s="102"/>
      <c r="G484" s="102"/>
      <c r="H484" s="15"/>
      <c r="K484" s="119"/>
      <c r="N484" s="102"/>
      <c r="O484" s="102"/>
    </row>
    <row r="485" spans="1:15" ht="12.75" customHeight="1" x14ac:dyDescent="0.2">
      <c r="A485" s="102"/>
      <c r="B485" s="102"/>
      <c r="C485" s="102"/>
      <c r="D485" s="102"/>
      <c r="E485" s="102"/>
      <c r="F485" s="102"/>
      <c r="G485" s="102"/>
      <c r="H485" s="15"/>
      <c r="K485" s="119"/>
      <c r="N485" s="102"/>
      <c r="O485" s="102"/>
    </row>
    <row r="486" spans="1:15" ht="12.75" customHeight="1" x14ac:dyDescent="0.2">
      <c r="A486" s="102"/>
      <c r="B486" s="102"/>
      <c r="C486" s="102"/>
      <c r="D486" s="102"/>
      <c r="E486" s="102"/>
      <c r="F486" s="102"/>
      <c r="G486" s="102"/>
      <c r="H486" s="15"/>
      <c r="K486" s="119"/>
      <c r="N486" s="102"/>
      <c r="O486" s="102"/>
    </row>
    <row r="487" spans="1:15" ht="12.75" customHeight="1" x14ac:dyDescent="0.2">
      <c r="A487" s="102"/>
      <c r="B487" s="102"/>
      <c r="C487" s="102"/>
      <c r="D487" s="102"/>
      <c r="E487" s="102"/>
      <c r="F487" s="102"/>
      <c r="G487" s="102"/>
      <c r="H487" s="15"/>
      <c r="K487" s="119"/>
      <c r="N487" s="102"/>
      <c r="O487" s="102"/>
    </row>
    <row r="488" spans="1:15" ht="12.75" customHeight="1" x14ac:dyDescent="0.2">
      <c r="A488" s="102"/>
      <c r="B488" s="102"/>
      <c r="C488" s="102"/>
      <c r="D488" s="102"/>
      <c r="E488" s="102"/>
      <c r="F488" s="102"/>
      <c r="G488" s="102"/>
      <c r="H488" s="15"/>
      <c r="K488" s="119"/>
      <c r="N488" s="102"/>
      <c r="O488" s="102"/>
    </row>
    <row r="489" spans="1:15" ht="12.75" customHeight="1" x14ac:dyDescent="0.2">
      <c r="A489" s="102"/>
      <c r="B489" s="102"/>
      <c r="C489" s="102"/>
      <c r="D489" s="102"/>
      <c r="E489" s="102"/>
      <c r="F489" s="102"/>
      <c r="G489" s="102"/>
      <c r="H489" s="15"/>
      <c r="K489" s="119"/>
      <c r="N489" s="102"/>
      <c r="O489" s="102"/>
    </row>
    <row r="490" spans="1:15" ht="12.75" customHeight="1" x14ac:dyDescent="0.2">
      <c r="A490" s="102"/>
      <c r="B490" s="102"/>
      <c r="C490" s="102"/>
      <c r="D490" s="102"/>
      <c r="E490" s="102"/>
      <c r="F490" s="102"/>
      <c r="G490" s="102"/>
      <c r="H490" s="15"/>
      <c r="K490" s="119"/>
      <c r="N490" s="102"/>
      <c r="O490" s="102"/>
    </row>
    <row r="491" spans="1:15" ht="12.75" customHeight="1" x14ac:dyDescent="0.2">
      <c r="A491" s="102"/>
      <c r="B491" s="102"/>
      <c r="C491" s="102"/>
      <c r="D491" s="102"/>
      <c r="E491" s="102"/>
      <c r="F491" s="102"/>
      <c r="G491" s="102"/>
      <c r="H491" s="15"/>
      <c r="K491" s="119"/>
      <c r="N491" s="102"/>
      <c r="O491" s="102"/>
    </row>
    <row r="492" spans="1:15" ht="12.75" customHeight="1" x14ac:dyDescent="0.2">
      <c r="A492" s="102"/>
      <c r="B492" s="102"/>
      <c r="C492" s="102"/>
      <c r="D492" s="102"/>
      <c r="E492" s="102"/>
      <c r="F492" s="102"/>
      <c r="G492" s="102"/>
      <c r="H492" s="15"/>
      <c r="K492" s="119"/>
      <c r="N492" s="102"/>
      <c r="O492" s="102"/>
    </row>
    <row r="493" spans="1:15" ht="12.75" customHeight="1" x14ac:dyDescent="0.2">
      <c r="A493" s="102"/>
      <c r="B493" s="102"/>
      <c r="C493" s="102"/>
      <c r="D493" s="102"/>
      <c r="E493" s="102"/>
      <c r="F493" s="102"/>
      <c r="G493" s="102"/>
      <c r="H493" s="15"/>
      <c r="K493" s="119"/>
      <c r="N493" s="102"/>
      <c r="O493" s="102"/>
    </row>
    <row r="494" spans="1:15" ht="12.75" customHeight="1" x14ac:dyDescent="0.2">
      <c r="A494" s="102"/>
      <c r="B494" s="102"/>
      <c r="C494" s="102"/>
      <c r="D494" s="102"/>
      <c r="E494" s="102"/>
      <c r="F494" s="102"/>
      <c r="G494" s="102"/>
      <c r="H494" s="15"/>
      <c r="K494" s="119"/>
      <c r="N494" s="102"/>
      <c r="O494" s="102"/>
    </row>
    <row r="495" spans="1:15" ht="12.75" customHeight="1" x14ac:dyDescent="0.2">
      <c r="A495" s="102"/>
      <c r="B495" s="102"/>
      <c r="C495" s="102"/>
      <c r="D495" s="102"/>
      <c r="E495" s="102"/>
      <c r="F495" s="102"/>
      <c r="G495" s="102"/>
      <c r="H495" s="15"/>
      <c r="K495" s="119"/>
      <c r="N495" s="102"/>
      <c r="O495" s="102"/>
    </row>
    <row r="496" spans="1:15" ht="12.75" customHeight="1" x14ac:dyDescent="0.2">
      <c r="A496" s="102"/>
      <c r="B496" s="102"/>
      <c r="C496" s="102"/>
      <c r="D496" s="102"/>
      <c r="E496" s="102"/>
      <c r="F496" s="102"/>
      <c r="G496" s="102"/>
      <c r="H496" s="15"/>
      <c r="K496" s="119"/>
      <c r="N496" s="102"/>
      <c r="O496" s="102"/>
    </row>
    <row r="497" spans="1:15" ht="12.75" customHeight="1" x14ac:dyDescent="0.2">
      <c r="A497" s="102"/>
      <c r="B497" s="102"/>
      <c r="C497" s="102"/>
      <c r="D497" s="102"/>
      <c r="E497" s="102"/>
      <c r="F497" s="102"/>
      <c r="G497" s="102"/>
      <c r="H497" s="15"/>
      <c r="K497" s="119"/>
      <c r="N497" s="102"/>
      <c r="O497" s="102"/>
    </row>
    <row r="498" spans="1:15" ht="12.75" customHeight="1" x14ac:dyDescent="0.2">
      <c r="A498" s="102"/>
      <c r="B498" s="102"/>
      <c r="C498" s="102"/>
      <c r="D498" s="102"/>
      <c r="E498" s="102"/>
      <c r="F498" s="102"/>
      <c r="G498" s="102"/>
      <c r="H498" s="15"/>
      <c r="K498" s="119"/>
      <c r="N498" s="102"/>
      <c r="O498" s="102"/>
    </row>
    <row r="499" spans="1:15" ht="12.75" customHeight="1" x14ac:dyDescent="0.2">
      <c r="A499" s="102"/>
      <c r="B499" s="102"/>
      <c r="C499" s="102"/>
      <c r="D499" s="102"/>
      <c r="E499" s="102"/>
      <c r="F499" s="102"/>
      <c r="G499" s="102"/>
      <c r="H499" s="15"/>
      <c r="K499" s="119"/>
      <c r="N499" s="102"/>
      <c r="O499" s="102"/>
    </row>
    <row r="500" spans="1:15" ht="12.75" customHeight="1" x14ac:dyDescent="0.2">
      <c r="A500" s="102"/>
      <c r="B500" s="102"/>
      <c r="C500" s="102"/>
      <c r="D500" s="102"/>
      <c r="E500" s="102"/>
      <c r="F500" s="102"/>
      <c r="G500" s="102"/>
      <c r="H500" s="15"/>
      <c r="K500" s="119"/>
      <c r="N500" s="102"/>
      <c r="O500" s="102"/>
    </row>
    <row r="501" spans="1:15" ht="12.75" customHeight="1" x14ac:dyDescent="0.2">
      <c r="A501" s="102"/>
      <c r="B501" s="102"/>
      <c r="C501" s="102"/>
      <c r="D501" s="102"/>
      <c r="E501" s="102"/>
      <c r="F501" s="102"/>
      <c r="G501" s="102"/>
      <c r="H501" s="15"/>
      <c r="K501" s="119"/>
      <c r="N501" s="102"/>
      <c r="O501" s="102"/>
    </row>
    <row r="502" spans="1:15" ht="12.75" customHeight="1" x14ac:dyDescent="0.2">
      <c r="A502" s="102"/>
      <c r="B502" s="102"/>
      <c r="C502" s="102"/>
      <c r="D502" s="102"/>
      <c r="E502" s="102"/>
      <c r="F502" s="102"/>
      <c r="G502" s="102"/>
      <c r="H502" s="15"/>
      <c r="K502" s="119"/>
      <c r="N502" s="102"/>
      <c r="O502" s="102"/>
    </row>
    <row r="503" spans="1:15" ht="12.75" customHeight="1" x14ac:dyDescent="0.2">
      <c r="A503" s="102"/>
      <c r="B503" s="102"/>
      <c r="C503" s="102"/>
      <c r="D503" s="102"/>
      <c r="E503" s="102"/>
      <c r="F503" s="102"/>
      <c r="G503" s="102"/>
      <c r="H503" s="15"/>
      <c r="K503" s="119"/>
      <c r="N503" s="102"/>
      <c r="O503" s="102"/>
    </row>
    <row r="504" spans="1:15" ht="12.75" customHeight="1" x14ac:dyDescent="0.2">
      <c r="A504" s="102"/>
      <c r="B504" s="102"/>
      <c r="C504" s="102"/>
      <c r="D504" s="102"/>
      <c r="E504" s="102"/>
      <c r="F504" s="102"/>
      <c r="G504" s="102"/>
      <c r="H504" s="15"/>
      <c r="K504" s="119"/>
      <c r="N504" s="102"/>
      <c r="O504" s="102"/>
    </row>
    <row r="505" spans="1:15" ht="12.75" customHeight="1" x14ac:dyDescent="0.2">
      <c r="A505" s="102"/>
      <c r="B505" s="102"/>
      <c r="C505" s="102"/>
      <c r="D505" s="102"/>
      <c r="E505" s="102"/>
      <c r="F505" s="102"/>
      <c r="G505" s="102"/>
      <c r="H505" s="15"/>
      <c r="K505" s="119"/>
      <c r="N505" s="102"/>
      <c r="O505" s="102"/>
    </row>
    <row r="506" spans="1:15" ht="12.75" customHeight="1" x14ac:dyDescent="0.2">
      <c r="A506" s="102"/>
      <c r="B506" s="102"/>
      <c r="C506" s="102"/>
      <c r="D506" s="102"/>
      <c r="E506" s="102"/>
      <c r="F506" s="102"/>
      <c r="G506" s="102"/>
      <c r="H506" s="15"/>
      <c r="K506" s="119"/>
      <c r="N506" s="102"/>
      <c r="O506" s="102"/>
    </row>
    <row r="507" spans="1:15" ht="12.75" customHeight="1" x14ac:dyDescent="0.2">
      <c r="A507" s="102"/>
      <c r="B507" s="102"/>
      <c r="C507" s="102"/>
      <c r="D507" s="102"/>
      <c r="E507" s="102"/>
      <c r="F507" s="102"/>
      <c r="G507" s="102"/>
      <c r="H507" s="15"/>
      <c r="K507" s="119"/>
      <c r="N507" s="102"/>
      <c r="O507" s="102"/>
    </row>
    <row r="508" spans="1:15" ht="12.75" customHeight="1" x14ac:dyDescent="0.2">
      <c r="A508" s="102"/>
      <c r="B508" s="102"/>
      <c r="C508" s="102"/>
      <c r="D508" s="102"/>
      <c r="E508" s="102"/>
      <c r="F508" s="102"/>
      <c r="G508" s="102"/>
      <c r="H508" s="15"/>
      <c r="K508" s="119"/>
      <c r="N508" s="102"/>
      <c r="O508" s="102"/>
    </row>
    <row r="509" spans="1:15" ht="12.75" customHeight="1" x14ac:dyDescent="0.2">
      <c r="A509" s="102"/>
      <c r="B509" s="102"/>
      <c r="C509" s="102"/>
      <c r="D509" s="102"/>
      <c r="E509" s="102"/>
      <c r="F509" s="102"/>
      <c r="G509" s="102"/>
      <c r="H509" s="15"/>
      <c r="K509" s="119"/>
      <c r="N509" s="102"/>
      <c r="O509" s="102"/>
    </row>
    <row r="510" spans="1:15" ht="12.75" customHeight="1" x14ac:dyDescent="0.2">
      <c r="A510" s="102"/>
      <c r="B510" s="102"/>
      <c r="C510" s="102"/>
      <c r="D510" s="102"/>
      <c r="E510" s="102"/>
      <c r="F510" s="102"/>
      <c r="G510" s="102"/>
      <c r="H510" s="15"/>
      <c r="K510" s="119"/>
      <c r="N510" s="102"/>
      <c r="O510" s="102"/>
    </row>
    <row r="511" spans="1:15" ht="12.75" customHeight="1" x14ac:dyDescent="0.2">
      <c r="A511" s="102"/>
      <c r="B511" s="102"/>
      <c r="C511" s="102"/>
      <c r="D511" s="102"/>
      <c r="E511" s="102"/>
      <c r="F511" s="102"/>
      <c r="G511" s="102"/>
      <c r="H511" s="15"/>
      <c r="K511" s="119"/>
      <c r="N511" s="102"/>
      <c r="O511" s="102"/>
    </row>
    <row r="512" spans="1:15" ht="12.75" customHeight="1" x14ac:dyDescent="0.2">
      <c r="A512" s="102"/>
      <c r="B512" s="102"/>
      <c r="C512" s="102"/>
      <c r="D512" s="102"/>
      <c r="E512" s="102"/>
      <c r="F512" s="102"/>
      <c r="G512" s="102"/>
      <c r="H512" s="15"/>
      <c r="K512" s="119"/>
      <c r="N512" s="102"/>
      <c r="O512" s="102"/>
    </row>
    <row r="513" spans="1:15" ht="12.75" customHeight="1" x14ac:dyDescent="0.2">
      <c r="A513" s="102"/>
      <c r="B513" s="102"/>
      <c r="C513" s="102"/>
      <c r="D513" s="102"/>
      <c r="E513" s="102"/>
      <c r="F513" s="102"/>
      <c r="G513" s="102"/>
      <c r="H513" s="15"/>
      <c r="K513" s="119"/>
      <c r="N513" s="102"/>
      <c r="O513" s="102"/>
    </row>
    <row r="514" spans="1:15" ht="12.75" customHeight="1" x14ac:dyDescent="0.2">
      <c r="A514" s="102"/>
      <c r="B514" s="102"/>
      <c r="C514" s="102"/>
      <c r="D514" s="102"/>
      <c r="E514" s="102"/>
      <c r="F514" s="102"/>
      <c r="G514" s="102"/>
      <c r="H514" s="15"/>
      <c r="K514" s="119"/>
      <c r="N514" s="102"/>
      <c r="O514" s="102"/>
    </row>
    <row r="515" spans="1:15" ht="12.75" customHeight="1" x14ac:dyDescent="0.2">
      <c r="A515" s="102"/>
      <c r="B515" s="102"/>
      <c r="C515" s="102"/>
      <c r="D515" s="102"/>
      <c r="E515" s="102"/>
      <c r="F515" s="102"/>
      <c r="G515" s="102"/>
      <c r="H515" s="15"/>
      <c r="K515" s="119"/>
      <c r="N515" s="102"/>
      <c r="O515" s="102"/>
    </row>
    <row r="516" spans="1:15" ht="12.75" customHeight="1" x14ac:dyDescent="0.2">
      <c r="A516" s="102"/>
      <c r="B516" s="102"/>
      <c r="C516" s="102"/>
      <c r="D516" s="102"/>
      <c r="E516" s="102"/>
      <c r="F516" s="102"/>
      <c r="G516" s="102"/>
      <c r="H516" s="15"/>
      <c r="K516" s="119"/>
      <c r="N516" s="102"/>
      <c r="O516" s="102"/>
    </row>
    <row r="517" spans="1:15" ht="12.75" customHeight="1" x14ac:dyDescent="0.2">
      <c r="A517" s="102"/>
      <c r="B517" s="102"/>
      <c r="C517" s="102"/>
      <c r="D517" s="102"/>
      <c r="E517" s="102"/>
      <c r="F517" s="102"/>
      <c r="G517" s="102"/>
      <c r="H517" s="15"/>
      <c r="K517" s="119"/>
      <c r="N517" s="102"/>
      <c r="O517" s="102"/>
    </row>
    <row r="518" spans="1:15" ht="12.75" customHeight="1" x14ac:dyDescent="0.2">
      <c r="A518" s="102"/>
      <c r="B518" s="102"/>
      <c r="C518" s="102"/>
      <c r="D518" s="102"/>
      <c r="E518" s="102"/>
      <c r="F518" s="102"/>
      <c r="G518" s="102"/>
      <c r="H518" s="15"/>
      <c r="K518" s="119"/>
      <c r="N518" s="102"/>
      <c r="O518" s="102"/>
    </row>
    <row r="519" spans="1:15" ht="12.75" customHeight="1" x14ac:dyDescent="0.2">
      <c r="A519" s="102"/>
      <c r="B519" s="102"/>
      <c r="C519" s="102"/>
      <c r="D519" s="102"/>
      <c r="E519" s="102"/>
      <c r="F519" s="102"/>
      <c r="G519" s="102"/>
      <c r="H519" s="15"/>
      <c r="K519" s="119"/>
      <c r="N519" s="102"/>
      <c r="O519" s="102"/>
    </row>
    <row r="520" spans="1:15" ht="12.75" customHeight="1" x14ac:dyDescent="0.2">
      <c r="A520" s="102"/>
      <c r="B520" s="102"/>
      <c r="C520" s="102"/>
      <c r="D520" s="102"/>
      <c r="E520" s="102"/>
      <c r="F520" s="102"/>
      <c r="G520" s="102"/>
      <c r="H520" s="15"/>
      <c r="K520" s="119"/>
      <c r="N520" s="102"/>
      <c r="O520" s="102"/>
    </row>
    <row r="521" spans="1:15" ht="12.75" customHeight="1" x14ac:dyDescent="0.2">
      <c r="A521" s="102"/>
      <c r="B521" s="102"/>
      <c r="C521" s="102"/>
      <c r="D521" s="102"/>
      <c r="E521" s="102"/>
      <c r="F521" s="102"/>
      <c r="G521" s="102"/>
      <c r="H521" s="15"/>
      <c r="K521" s="119"/>
      <c r="N521" s="102"/>
      <c r="O521" s="102"/>
    </row>
    <row r="522" spans="1:15" ht="12.75" customHeight="1" x14ac:dyDescent="0.2">
      <c r="A522" s="102"/>
      <c r="B522" s="102"/>
      <c r="C522" s="102"/>
      <c r="D522" s="102"/>
      <c r="E522" s="102"/>
      <c r="F522" s="102"/>
      <c r="G522" s="102"/>
      <c r="H522" s="15"/>
      <c r="K522" s="119"/>
      <c r="N522" s="102"/>
      <c r="O522" s="102"/>
    </row>
    <row r="523" spans="1:15" ht="12.75" customHeight="1" x14ac:dyDescent="0.2">
      <c r="A523" s="102"/>
      <c r="B523" s="102"/>
      <c r="C523" s="102"/>
      <c r="D523" s="102"/>
      <c r="E523" s="102"/>
      <c r="F523" s="102"/>
      <c r="G523" s="102"/>
      <c r="H523" s="15"/>
      <c r="K523" s="119"/>
      <c r="N523" s="102"/>
      <c r="O523" s="102"/>
    </row>
    <row r="524" spans="1:15" ht="12.75" customHeight="1" x14ac:dyDescent="0.2">
      <c r="A524" s="102"/>
      <c r="B524" s="102"/>
      <c r="C524" s="102"/>
      <c r="D524" s="102"/>
      <c r="E524" s="102"/>
      <c r="F524" s="102"/>
      <c r="G524" s="102"/>
      <c r="H524" s="15"/>
      <c r="K524" s="119"/>
      <c r="N524" s="102"/>
      <c r="O524" s="102"/>
    </row>
    <row r="525" spans="1:15" ht="12.75" customHeight="1" x14ac:dyDescent="0.2">
      <c r="A525" s="102"/>
      <c r="B525" s="102"/>
      <c r="C525" s="102"/>
      <c r="D525" s="102"/>
      <c r="E525" s="102"/>
      <c r="F525" s="102"/>
      <c r="G525" s="102"/>
      <c r="H525" s="15"/>
      <c r="K525" s="119"/>
      <c r="N525" s="102"/>
      <c r="O525" s="102"/>
    </row>
    <row r="526" spans="1:15" ht="12.75" customHeight="1" x14ac:dyDescent="0.2">
      <c r="A526" s="102"/>
      <c r="B526" s="102"/>
      <c r="C526" s="102"/>
      <c r="D526" s="102"/>
      <c r="E526" s="102"/>
      <c r="F526" s="102"/>
      <c r="G526" s="102"/>
      <c r="H526" s="15"/>
      <c r="K526" s="119"/>
      <c r="N526" s="102"/>
      <c r="O526" s="102"/>
    </row>
    <row r="527" spans="1:15" ht="12.75" customHeight="1" x14ac:dyDescent="0.2">
      <c r="A527" s="102"/>
      <c r="B527" s="102"/>
      <c r="C527" s="102"/>
      <c r="D527" s="102"/>
      <c r="E527" s="102"/>
      <c r="F527" s="102"/>
      <c r="G527" s="102"/>
      <c r="H527" s="15"/>
      <c r="K527" s="119"/>
      <c r="N527" s="102"/>
      <c r="O527" s="102"/>
    </row>
    <row r="528" spans="1:15" ht="12.75" customHeight="1" x14ac:dyDescent="0.2">
      <c r="A528" s="102"/>
      <c r="B528" s="102"/>
      <c r="C528" s="102"/>
      <c r="D528" s="102"/>
      <c r="E528" s="102"/>
      <c r="F528" s="102"/>
      <c r="G528" s="102"/>
      <c r="H528" s="15"/>
      <c r="K528" s="119"/>
      <c r="N528" s="102"/>
      <c r="O528" s="102"/>
    </row>
    <row r="529" spans="1:15" ht="12.75" customHeight="1" x14ac:dyDescent="0.2">
      <c r="A529" s="102"/>
      <c r="B529" s="102"/>
      <c r="C529" s="102"/>
      <c r="D529" s="102"/>
      <c r="E529" s="102"/>
      <c r="F529" s="102"/>
      <c r="G529" s="102"/>
      <c r="H529" s="15"/>
      <c r="K529" s="119"/>
      <c r="N529" s="102"/>
      <c r="O529" s="102"/>
    </row>
    <row r="530" spans="1:15" ht="12.75" customHeight="1" x14ac:dyDescent="0.2">
      <c r="A530" s="102"/>
      <c r="B530" s="102"/>
      <c r="C530" s="102"/>
      <c r="D530" s="102"/>
      <c r="E530" s="102"/>
      <c r="F530" s="102"/>
      <c r="G530" s="102"/>
      <c r="H530" s="15"/>
      <c r="K530" s="119"/>
      <c r="N530" s="102"/>
      <c r="O530" s="102"/>
    </row>
    <row r="531" spans="1:15" ht="12.75" customHeight="1" x14ac:dyDescent="0.2">
      <c r="A531" s="102"/>
      <c r="B531" s="102"/>
      <c r="C531" s="102"/>
      <c r="D531" s="102"/>
      <c r="E531" s="102"/>
      <c r="F531" s="102"/>
      <c r="G531" s="102"/>
      <c r="H531" s="15"/>
      <c r="K531" s="119"/>
      <c r="N531" s="102"/>
      <c r="O531" s="102"/>
    </row>
    <row r="532" spans="1:15" ht="12.75" customHeight="1" x14ac:dyDescent="0.2">
      <c r="A532" s="102"/>
      <c r="B532" s="102"/>
      <c r="C532" s="102"/>
      <c r="D532" s="102"/>
      <c r="E532" s="102"/>
      <c r="F532" s="102"/>
      <c r="G532" s="102"/>
      <c r="H532" s="15"/>
      <c r="K532" s="119"/>
      <c r="N532" s="102"/>
      <c r="O532" s="102"/>
    </row>
    <row r="533" spans="1:15" ht="12.75" customHeight="1" x14ac:dyDescent="0.2">
      <c r="A533" s="102"/>
      <c r="B533" s="102"/>
      <c r="C533" s="102"/>
      <c r="D533" s="102"/>
      <c r="E533" s="102"/>
      <c r="F533" s="102"/>
      <c r="G533" s="102"/>
      <c r="H533" s="15"/>
      <c r="K533" s="119"/>
      <c r="N533" s="102"/>
      <c r="O533" s="102"/>
    </row>
    <row r="534" spans="1:15" ht="12.75" customHeight="1" x14ac:dyDescent="0.2">
      <c r="A534" s="102"/>
      <c r="B534" s="102"/>
      <c r="C534" s="102"/>
      <c r="D534" s="102"/>
      <c r="E534" s="102"/>
      <c r="F534" s="102"/>
      <c r="G534" s="102"/>
      <c r="H534" s="15"/>
      <c r="K534" s="119"/>
      <c r="N534" s="102"/>
      <c r="O534" s="102"/>
    </row>
    <row r="535" spans="1:15" ht="12.75" customHeight="1" x14ac:dyDescent="0.2">
      <c r="A535" s="102"/>
      <c r="B535" s="102"/>
      <c r="C535" s="102"/>
      <c r="D535" s="102"/>
      <c r="E535" s="102"/>
      <c r="F535" s="102"/>
      <c r="G535" s="102"/>
      <c r="H535" s="15"/>
      <c r="K535" s="119"/>
      <c r="N535" s="102"/>
      <c r="O535" s="102"/>
    </row>
    <row r="536" spans="1:15" ht="12.75" customHeight="1" x14ac:dyDescent="0.2">
      <c r="A536" s="102"/>
      <c r="B536" s="102"/>
      <c r="C536" s="102"/>
      <c r="D536" s="102"/>
      <c r="E536" s="102"/>
      <c r="F536" s="102"/>
      <c r="G536" s="102"/>
      <c r="H536" s="15"/>
      <c r="K536" s="119"/>
      <c r="N536" s="102"/>
      <c r="O536" s="102"/>
    </row>
    <row r="537" spans="1:15" ht="12.75" customHeight="1" x14ac:dyDescent="0.2">
      <c r="A537" s="102"/>
      <c r="B537" s="102"/>
      <c r="C537" s="102"/>
      <c r="D537" s="102"/>
      <c r="E537" s="102"/>
      <c r="F537" s="102"/>
      <c r="G537" s="102"/>
      <c r="H537" s="15"/>
      <c r="K537" s="119"/>
      <c r="N537" s="102"/>
      <c r="O537" s="102"/>
    </row>
    <row r="538" spans="1:15" ht="12.75" customHeight="1" x14ac:dyDescent="0.2">
      <c r="A538" s="102"/>
      <c r="B538" s="102"/>
      <c r="C538" s="102"/>
      <c r="D538" s="102"/>
      <c r="E538" s="102"/>
      <c r="F538" s="102"/>
      <c r="G538" s="102"/>
      <c r="H538" s="15"/>
      <c r="K538" s="119"/>
      <c r="N538" s="102"/>
      <c r="O538" s="102"/>
    </row>
    <row r="539" spans="1:15" ht="12.75" customHeight="1" x14ac:dyDescent="0.2">
      <c r="A539" s="102"/>
      <c r="B539" s="102"/>
      <c r="C539" s="102"/>
      <c r="D539" s="102"/>
      <c r="E539" s="102"/>
      <c r="F539" s="102"/>
      <c r="G539" s="102"/>
      <c r="H539" s="15"/>
      <c r="K539" s="119"/>
      <c r="N539" s="102"/>
      <c r="O539" s="102"/>
    </row>
    <row r="540" spans="1:15" ht="12.75" customHeight="1" x14ac:dyDescent="0.2">
      <c r="A540" s="102"/>
      <c r="B540" s="102"/>
      <c r="C540" s="102"/>
      <c r="D540" s="102"/>
      <c r="E540" s="102"/>
      <c r="F540" s="102"/>
      <c r="G540" s="102"/>
      <c r="H540" s="15"/>
      <c r="K540" s="119"/>
      <c r="N540" s="102"/>
      <c r="O540" s="102"/>
    </row>
    <row r="541" spans="1:15" ht="12.75" customHeight="1" x14ac:dyDescent="0.2">
      <c r="A541" s="102"/>
      <c r="B541" s="102"/>
      <c r="C541" s="102"/>
      <c r="D541" s="102"/>
      <c r="E541" s="102"/>
      <c r="F541" s="102"/>
      <c r="G541" s="102"/>
      <c r="H541" s="15"/>
      <c r="K541" s="119"/>
      <c r="N541" s="102"/>
      <c r="O541" s="102"/>
    </row>
    <row r="542" spans="1:15" ht="12.75" customHeight="1" x14ac:dyDescent="0.2">
      <c r="A542" s="102"/>
      <c r="B542" s="102"/>
      <c r="C542" s="102"/>
      <c r="D542" s="102"/>
      <c r="E542" s="102"/>
      <c r="F542" s="102"/>
      <c r="G542" s="102"/>
      <c r="H542" s="15"/>
      <c r="K542" s="119"/>
      <c r="N542" s="102"/>
      <c r="O542" s="102"/>
    </row>
    <row r="543" spans="1:15" ht="12.75" customHeight="1" x14ac:dyDescent="0.2">
      <c r="A543" s="102"/>
      <c r="B543" s="102"/>
      <c r="C543" s="102"/>
      <c r="D543" s="102"/>
      <c r="E543" s="102"/>
      <c r="F543" s="102"/>
      <c r="G543" s="102"/>
      <c r="H543" s="15"/>
      <c r="K543" s="119"/>
      <c r="N543" s="102"/>
      <c r="O543" s="102"/>
    </row>
    <row r="544" spans="1:15" ht="12.75" customHeight="1" x14ac:dyDescent="0.2">
      <c r="A544" s="102"/>
      <c r="B544" s="102"/>
      <c r="C544" s="102"/>
      <c r="D544" s="102"/>
      <c r="E544" s="102"/>
      <c r="F544" s="102"/>
      <c r="G544" s="102"/>
      <c r="H544" s="15"/>
      <c r="K544" s="119"/>
      <c r="N544" s="102"/>
      <c r="O544" s="102"/>
    </row>
    <row r="545" spans="1:15" ht="12.75" customHeight="1" x14ac:dyDescent="0.2">
      <c r="A545" s="102"/>
      <c r="B545" s="102"/>
      <c r="C545" s="102"/>
      <c r="D545" s="102"/>
      <c r="E545" s="102"/>
      <c r="F545" s="102"/>
      <c r="G545" s="102"/>
      <c r="H545" s="15"/>
      <c r="K545" s="119"/>
      <c r="N545" s="102"/>
      <c r="O545" s="102"/>
    </row>
    <row r="546" spans="1:15" ht="12.75" customHeight="1" x14ac:dyDescent="0.2">
      <c r="A546" s="102"/>
      <c r="B546" s="102"/>
      <c r="C546" s="102"/>
      <c r="D546" s="102"/>
      <c r="E546" s="102"/>
      <c r="F546" s="102"/>
      <c r="G546" s="102"/>
      <c r="H546" s="15"/>
      <c r="K546" s="119"/>
      <c r="N546" s="102"/>
      <c r="O546" s="102"/>
    </row>
    <row r="547" spans="1:15" ht="12.75" customHeight="1" x14ac:dyDescent="0.2">
      <c r="A547" s="102"/>
      <c r="B547" s="102"/>
      <c r="C547" s="102"/>
      <c r="D547" s="102"/>
      <c r="E547" s="102"/>
      <c r="F547" s="102"/>
      <c r="G547" s="102"/>
      <c r="H547" s="15"/>
      <c r="K547" s="119"/>
      <c r="N547" s="102"/>
      <c r="O547" s="102"/>
    </row>
    <row r="548" spans="1:15" ht="12.75" customHeight="1" x14ac:dyDescent="0.2">
      <c r="A548" s="102"/>
      <c r="B548" s="102"/>
      <c r="C548" s="102"/>
      <c r="D548" s="102"/>
      <c r="E548" s="102"/>
      <c r="F548" s="102"/>
      <c r="G548" s="102"/>
      <c r="H548" s="15"/>
      <c r="K548" s="119"/>
      <c r="N548" s="102"/>
      <c r="O548" s="102"/>
    </row>
    <row r="549" spans="1:15" ht="12.75" customHeight="1" x14ac:dyDescent="0.2">
      <c r="A549" s="102"/>
      <c r="B549" s="102"/>
      <c r="C549" s="102"/>
      <c r="D549" s="102"/>
      <c r="E549" s="102"/>
      <c r="F549" s="102"/>
      <c r="G549" s="102"/>
      <c r="H549" s="15"/>
      <c r="K549" s="119"/>
      <c r="N549" s="102"/>
      <c r="O549" s="102"/>
    </row>
    <row r="550" spans="1:15" ht="12.75" customHeight="1" x14ac:dyDescent="0.2">
      <c r="A550" s="102"/>
      <c r="B550" s="102"/>
      <c r="C550" s="102"/>
      <c r="D550" s="102"/>
      <c r="E550" s="102"/>
      <c r="F550" s="102"/>
      <c r="G550" s="102"/>
      <c r="H550" s="15"/>
      <c r="K550" s="119"/>
      <c r="N550" s="102"/>
      <c r="O550" s="102"/>
    </row>
    <row r="551" spans="1:15" ht="12.75" customHeight="1" x14ac:dyDescent="0.2">
      <c r="A551" s="102"/>
      <c r="B551" s="102"/>
      <c r="C551" s="102"/>
      <c r="D551" s="102"/>
      <c r="E551" s="102"/>
      <c r="F551" s="102"/>
      <c r="G551" s="102"/>
      <c r="H551" s="15"/>
      <c r="K551" s="119"/>
      <c r="N551" s="102"/>
      <c r="O551" s="102"/>
    </row>
    <row r="552" spans="1:15" ht="12.75" customHeight="1" x14ac:dyDescent="0.2">
      <c r="A552" s="102"/>
      <c r="B552" s="102"/>
      <c r="C552" s="102"/>
      <c r="D552" s="102"/>
      <c r="E552" s="102"/>
      <c r="F552" s="102"/>
      <c r="G552" s="102"/>
      <c r="H552" s="15"/>
      <c r="K552" s="119"/>
      <c r="N552" s="102"/>
      <c r="O552" s="102"/>
    </row>
    <row r="553" spans="1:15" ht="12.75" customHeight="1" x14ac:dyDescent="0.2">
      <c r="A553" s="102"/>
      <c r="B553" s="102"/>
      <c r="C553" s="102"/>
      <c r="D553" s="102"/>
      <c r="E553" s="102"/>
      <c r="F553" s="102"/>
      <c r="G553" s="102"/>
      <c r="H553" s="15"/>
      <c r="K553" s="119"/>
      <c r="N553" s="102"/>
      <c r="O553" s="102"/>
    </row>
    <row r="554" spans="1:15" ht="12.75" customHeight="1" x14ac:dyDescent="0.2">
      <c r="A554" s="102"/>
      <c r="B554" s="102"/>
      <c r="C554" s="102"/>
      <c r="D554" s="102"/>
      <c r="E554" s="102"/>
      <c r="F554" s="102"/>
      <c r="G554" s="102"/>
      <c r="H554" s="15"/>
      <c r="K554" s="119"/>
      <c r="N554" s="102"/>
      <c r="O554" s="102"/>
    </row>
    <row r="555" spans="1:15" ht="12.75" customHeight="1" x14ac:dyDescent="0.2">
      <c r="A555" s="102"/>
      <c r="B555" s="102"/>
      <c r="C555" s="102"/>
      <c r="D555" s="102"/>
      <c r="E555" s="102"/>
      <c r="F555" s="102"/>
      <c r="G555" s="102"/>
      <c r="H555" s="15"/>
      <c r="K555" s="119"/>
      <c r="N555" s="102"/>
      <c r="O555" s="102"/>
    </row>
    <row r="556" spans="1:15" ht="12.75" customHeight="1" x14ac:dyDescent="0.2">
      <c r="A556" s="102"/>
      <c r="B556" s="102"/>
      <c r="C556" s="102"/>
      <c r="D556" s="102"/>
      <c r="E556" s="102"/>
      <c r="F556" s="102"/>
      <c r="G556" s="102"/>
      <c r="H556" s="15"/>
      <c r="K556" s="119"/>
      <c r="N556" s="102"/>
      <c r="O556" s="102"/>
    </row>
    <row r="557" spans="1:15" ht="12.75" customHeight="1" x14ac:dyDescent="0.2">
      <c r="A557" s="102"/>
      <c r="B557" s="102"/>
      <c r="C557" s="102"/>
      <c r="D557" s="102"/>
      <c r="E557" s="102"/>
      <c r="F557" s="102"/>
      <c r="G557" s="102"/>
      <c r="H557" s="15"/>
      <c r="K557" s="119"/>
      <c r="N557" s="102"/>
      <c r="O557" s="102"/>
    </row>
    <row r="558" spans="1:15" ht="12.75" customHeight="1" x14ac:dyDescent="0.2">
      <c r="A558" s="102"/>
      <c r="B558" s="102"/>
      <c r="C558" s="102"/>
      <c r="D558" s="102"/>
      <c r="E558" s="102"/>
      <c r="F558" s="102"/>
      <c r="G558" s="102"/>
      <c r="H558" s="15"/>
      <c r="K558" s="119"/>
      <c r="N558" s="102"/>
      <c r="O558" s="102"/>
    </row>
    <row r="559" spans="1:15" ht="12.75" customHeight="1" x14ac:dyDescent="0.2">
      <c r="A559" s="102"/>
      <c r="B559" s="102"/>
      <c r="C559" s="102"/>
      <c r="D559" s="102"/>
      <c r="E559" s="102"/>
      <c r="F559" s="102"/>
      <c r="G559" s="102"/>
      <c r="H559" s="15"/>
      <c r="K559" s="119"/>
      <c r="N559" s="102"/>
      <c r="O559" s="102"/>
    </row>
    <row r="560" spans="1:15" ht="12.75" customHeight="1" x14ac:dyDescent="0.2">
      <c r="A560" s="102"/>
      <c r="B560" s="102"/>
      <c r="C560" s="102"/>
      <c r="D560" s="102"/>
      <c r="E560" s="102"/>
      <c r="F560" s="102"/>
      <c r="G560" s="102"/>
      <c r="H560" s="15"/>
      <c r="K560" s="119"/>
      <c r="N560" s="102"/>
      <c r="O560" s="102"/>
    </row>
    <row r="561" spans="1:15" ht="12.75" customHeight="1" x14ac:dyDescent="0.2">
      <c r="A561" s="102"/>
      <c r="B561" s="102"/>
      <c r="C561" s="102"/>
      <c r="D561" s="102"/>
      <c r="E561" s="102"/>
      <c r="F561" s="102"/>
      <c r="G561" s="102"/>
      <c r="H561" s="15"/>
      <c r="K561" s="119"/>
      <c r="N561" s="102"/>
      <c r="O561" s="102"/>
    </row>
    <row r="562" spans="1:15" ht="12.75" customHeight="1" x14ac:dyDescent="0.2">
      <c r="A562" s="102"/>
      <c r="B562" s="102"/>
      <c r="C562" s="102"/>
      <c r="D562" s="102"/>
      <c r="E562" s="102"/>
      <c r="F562" s="102"/>
      <c r="G562" s="102"/>
      <c r="H562" s="15"/>
      <c r="K562" s="119"/>
      <c r="N562" s="102"/>
      <c r="O562" s="102"/>
    </row>
    <row r="563" spans="1:15" ht="12.75" customHeight="1" x14ac:dyDescent="0.2">
      <c r="A563" s="102"/>
      <c r="B563" s="102"/>
      <c r="C563" s="102"/>
      <c r="D563" s="102"/>
      <c r="E563" s="102"/>
      <c r="F563" s="102"/>
      <c r="G563" s="102"/>
      <c r="H563" s="15"/>
      <c r="K563" s="119"/>
      <c r="N563" s="102"/>
      <c r="O563" s="102"/>
    </row>
    <row r="564" spans="1:15" ht="12.75" customHeight="1" x14ac:dyDescent="0.2">
      <c r="A564" s="102"/>
      <c r="B564" s="102"/>
      <c r="C564" s="102"/>
      <c r="D564" s="102"/>
      <c r="E564" s="102"/>
      <c r="F564" s="102"/>
      <c r="G564" s="102"/>
      <c r="H564" s="15"/>
      <c r="K564" s="119"/>
      <c r="N564" s="102"/>
      <c r="O564" s="102"/>
    </row>
    <row r="565" spans="1:15" ht="12.75" customHeight="1" x14ac:dyDescent="0.2">
      <c r="A565" s="102"/>
      <c r="B565" s="102"/>
      <c r="C565" s="102"/>
      <c r="D565" s="102"/>
      <c r="E565" s="102"/>
      <c r="F565" s="102"/>
      <c r="G565" s="102"/>
      <c r="H565" s="15"/>
      <c r="K565" s="119"/>
      <c r="N565" s="102"/>
      <c r="O565" s="102"/>
    </row>
    <row r="566" spans="1:15" ht="12.75" customHeight="1" x14ac:dyDescent="0.2">
      <c r="A566" s="102"/>
      <c r="B566" s="102"/>
      <c r="C566" s="102"/>
      <c r="D566" s="102"/>
      <c r="E566" s="102"/>
      <c r="F566" s="102"/>
      <c r="G566" s="102"/>
      <c r="H566" s="15"/>
      <c r="K566" s="119"/>
      <c r="N566" s="102"/>
      <c r="O566" s="102"/>
    </row>
    <row r="567" spans="1:15" ht="12.75" customHeight="1" x14ac:dyDescent="0.2">
      <c r="A567" s="102"/>
      <c r="B567" s="102"/>
      <c r="C567" s="102"/>
      <c r="D567" s="102"/>
      <c r="E567" s="102"/>
      <c r="F567" s="102"/>
      <c r="G567" s="102"/>
      <c r="H567" s="15"/>
      <c r="K567" s="119"/>
      <c r="N567" s="102"/>
      <c r="O567" s="102"/>
    </row>
    <row r="568" spans="1:15" ht="12.75" customHeight="1" x14ac:dyDescent="0.2">
      <c r="A568" s="102"/>
      <c r="B568" s="102"/>
      <c r="C568" s="102"/>
      <c r="D568" s="102"/>
      <c r="E568" s="102"/>
      <c r="F568" s="102"/>
      <c r="G568" s="102"/>
      <c r="H568" s="15"/>
      <c r="K568" s="119"/>
      <c r="N568" s="102"/>
      <c r="O568" s="102"/>
    </row>
    <row r="569" spans="1:15" ht="12.75" customHeight="1" x14ac:dyDescent="0.2">
      <c r="A569" s="102"/>
      <c r="B569" s="102"/>
      <c r="C569" s="102"/>
      <c r="D569" s="102"/>
      <c r="E569" s="102"/>
      <c r="F569" s="102"/>
      <c r="G569" s="102"/>
      <c r="H569" s="15"/>
      <c r="K569" s="119"/>
      <c r="N569" s="102"/>
      <c r="O569" s="102"/>
    </row>
    <row r="570" spans="1:15" ht="12.75" customHeight="1" x14ac:dyDescent="0.2">
      <c r="A570" s="102"/>
      <c r="B570" s="102"/>
      <c r="C570" s="102"/>
      <c r="D570" s="102"/>
      <c r="E570" s="102"/>
      <c r="F570" s="102"/>
      <c r="G570" s="102"/>
      <c r="H570" s="15"/>
      <c r="K570" s="119"/>
      <c r="N570" s="102"/>
      <c r="O570" s="102"/>
    </row>
    <row r="571" spans="1:15" ht="12.75" customHeight="1" x14ac:dyDescent="0.2">
      <c r="A571" s="102"/>
      <c r="B571" s="102"/>
      <c r="C571" s="102"/>
      <c r="D571" s="102"/>
      <c r="E571" s="102"/>
      <c r="F571" s="102"/>
      <c r="G571" s="102"/>
      <c r="H571" s="15"/>
      <c r="K571" s="119"/>
      <c r="N571" s="102"/>
      <c r="O571" s="102"/>
    </row>
    <row r="572" spans="1:15" ht="12.75" customHeight="1" x14ac:dyDescent="0.2">
      <c r="A572" s="102"/>
      <c r="B572" s="102"/>
      <c r="C572" s="102"/>
      <c r="D572" s="102"/>
      <c r="E572" s="102"/>
      <c r="F572" s="102"/>
      <c r="G572" s="102"/>
      <c r="H572" s="15"/>
      <c r="K572" s="119"/>
      <c r="N572" s="102"/>
      <c r="O572" s="102"/>
    </row>
    <row r="573" spans="1:15" ht="12.75" customHeight="1" x14ac:dyDescent="0.2">
      <c r="A573" s="102"/>
      <c r="B573" s="102"/>
      <c r="C573" s="102"/>
      <c r="D573" s="102"/>
      <c r="E573" s="102"/>
      <c r="F573" s="102"/>
      <c r="G573" s="102"/>
      <c r="H573" s="15"/>
      <c r="K573" s="119"/>
      <c r="N573" s="102"/>
      <c r="O573" s="102"/>
    </row>
    <row r="574" spans="1:15" ht="12.75" customHeight="1" x14ac:dyDescent="0.2">
      <c r="A574" s="102"/>
      <c r="B574" s="102"/>
      <c r="C574" s="102"/>
      <c r="D574" s="102"/>
      <c r="E574" s="102"/>
      <c r="F574" s="102"/>
      <c r="G574" s="102"/>
      <c r="H574" s="15"/>
      <c r="K574" s="119"/>
      <c r="N574" s="102"/>
      <c r="O574" s="102"/>
    </row>
    <row r="575" spans="1:15" ht="12.75" customHeight="1" x14ac:dyDescent="0.2">
      <c r="A575" s="102"/>
      <c r="B575" s="102"/>
      <c r="C575" s="102"/>
      <c r="D575" s="102"/>
      <c r="E575" s="102"/>
      <c r="F575" s="102"/>
      <c r="G575" s="102"/>
      <c r="H575" s="15"/>
      <c r="K575" s="119"/>
      <c r="N575" s="102"/>
      <c r="O575" s="102"/>
    </row>
    <row r="576" spans="1:15" ht="12.75" customHeight="1" x14ac:dyDescent="0.2">
      <c r="A576" s="102"/>
      <c r="B576" s="102"/>
      <c r="C576" s="102"/>
      <c r="D576" s="102"/>
      <c r="E576" s="102"/>
      <c r="F576" s="102"/>
      <c r="G576" s="102"/>
      <c r="H576" s="15"/>
      <c r="K576" s="119"/>
      <c r="N576" s="102"/>
      <c r="O576" s="102"/>
    </row>
    <row r="577" spans="1:15" ht="12.75" customHeight="1" x14ac:dyDescent="0.2">
      <c r="A577" s="102"/>
      <c r="B577" s="102"/>
      <c r="C577" s="102"/>
      <c r="D577" s="102"/>
      <c r="E577" s="102"/>
      <c r="F577" s="102"/>
      <c r="G577" s="102"/>
      <c r="H577" s="15"/>
      <c r="K577" s="119"/>
      <c r="N577" s="102"/>
      <c r="O577" s="102"/>
    </row>
    <row r="578" spans="1:15" ht="12.75" customHeight="1" x14ac:dyDescent="0.2">
      <c r="A578" s="102"/>
      <c r="B578" s="102"/>
      <c r="C578" s="102"/>
      <c r="D578" s="102"/>
      <c r="E578" s="102"/>
      <c r="F578" s="102"/>
      <c r="G578" s="102"/>
      <c r="H578" s="15"/>
      <c r="K578" s="119"/>
      <c r="N578" s="102"/>
      <c r="O578" s="102"/>
    </row>
    <row r="579" spans="1:15" ht="12.75" customHeight="1" x14ac:dyDescent="0.2">
      <c r="A579" s="102"/>
      <c r="B579" s="102"/>
      <c r="C579" s="102"/>
      <c r="D579" s="102"/>
      <c r="E579" s="102"/>
      <c r="F579" s="102"/>
      <c r="G579" s="102"/>
      <c r="H579" s="15"/>
      <c r="K579" s="119"/>
      <c r="N579" s="102"/>
      <c r="O579" s="102"/>
    </row>
    <row r="580" spans="1:15" ht="12.75" customHeight="1" x14ac:dyDescent="0.2">
      <c r="A580" s="102"/>
      <c r="B580" s="102"/>
      <c r="C580" s="102"/>
      <c r="D580" s="102"/>
      <c r="E580" s="102"/>
      <c r="F580" s="102"/>
      <c r="G580" s="102"/>
      <c r="H580" s="15"/>
      <c r="K580" s="119"/>
      <c r="N580" s="102"/>
      <c r="O580" s="102"/>
    </row>
    <row r="581" spans="1:15" ht="12.75" customHeight="1" x14ac:dyDescent="0.2">
      <c r="A581" s="102"/>
      <c r="B581" s="102"/>
      <c r="C581" s="102"/>
      <c r="D581" s="102"/>
      <c r="E581" s="102"/>
      <c r="F581" s="102"/>
      <c r="G581" s="102"/>
      <c r="H581" s="15"/>
      <c r="K581" s="119"/>
      <c r="N581" s="102"/>
      <c r="O581" s="102"/>
    </row>
    <row r="582" spans="1:15" ht="12.75" customHeight="1" x14ac:dyDescent="0.2">
      <c r="A582" s="102"/>
      <c r="B582" s="102"/>
      <c r="C582" s="102"/>
      <c r="D582" s="102"/>
      <c r="E582" s="102"/>
      <c r="F582" s="102"/>
      <c r="G582" s="102"/>
      <c r="H582" s="15"/>
      <c r="K582" s="119"/>
      <c r="N582" s="102"/>
      <c r="O582" s="102"/>
    </row>
    <row r="583" spans="1:15" ht="12.75" customHeight="1" x14ac:dyDescent="0.2">
      <c r="A583" s="102"/>
      <c r="B583" s="102"/>
      <c r="C583" s="102"/>
      <c r="D583" s="102"/>
      <c r="E583" s="102"/>
      <c r="F583" s="102"/>
      <c r="G583" s="102"/>
      <c r="H583" s="15"/>
      <c r="K583" s="119"/>
      <c r="N583" s="102"/>
      <c r="O583" s="102"/>
    </row>
    <row r="584" spans="1:15" ht="12.75" customHeight="1" x14ac:dyDescent="0.2">
      <c r="A584" s="102"/>
      <c r="B584" s="102"/>
      <c r="C584" s="102"/>
      <c r="D584" s="102"/>
      <c r="E584" s="102"/>
      <c r="F584" s="102"/>
      <c r="G584" s="102"/>
      <c r="H584" s="15"/>
      <c r="K584" s="119"/>
      <c r="N584" s="102"/>
      <c r="O584" s="102"/>
    </row>
    <row r="585" spans="1:15" ht="12.75" customHeight="1" x14ac:dyDescent="0.2">
      <c r="A585" s="102"/>
      <c r="B585" s="102"/>
      <c r="C585" s="102"/>
      <c r="D585" s="102"/>
      <c r="E585" s="102"/>
      <c r="F585" s="102"/>
      <c r="G585" s="102"/>
      <c r="H585" s="15"/>
      <c r="K585" s="119"/>
      <c r="N585" s="102"/>
      <c r="O585" s="102"/>
    </row>
    <row r="586" spans="1:15" ht="12.75" customHeight="1" x14ac:dyDescent="0.2">
      <c r="A586" s="102"/>
      <c r="B586" s="102"/>
      <c r="C586" s="102"/>
      <c r="D586" s="102"/>
      <c r="E586" s="102"/>
      <c r="F586" s="102"/>
      <c r="G586" s="102"/>
      <c r="H586" s="15"/>
      <c r="K586" s="119"/>
      <c r="N586" s="102"/>
      <c r="O586" s="102"/>
    </row>
    <row r="587" spans="1:15" ht="12.75" customHeight="1" x14ac:dyDescent="0.2">
      <c r="A587" s="102"/>
      <c r="B587" s="102"/>
      <c r="C587" s="102"/>
      <c r="D587" s="102"/>
      <c r="E587" s="102"/>
      <c r="F587" s="102"/>
      <c r="G587" s="102"/>
      <c r="H587" s="15"/>
      <c r="K587" s="119"/>
      <c r="N587" s="102"/>
      <c r="O587" s="102"/>
    </row>
    <row r="588" spans="1:15" ht="12.75" customHeight="1" x14ac:dyDescent="0.2">
      <c r="A588" s="102"/>
      <c r="B588" s="102"/>
      <c r="C588" s="102"/>
      <c r="D588" s="102"/>
      <c r="E588" s="102"/>
      <c r="F588" s="102"/>
      <c r="G588" s="102"/>
      <c r="H588" s="15"/>
      <c r="K588" s="119"/>
      <c r="N588" s="102"/>
      <c r="O588" s="102"/>
    </row>
    <row r="589" spans="1:15" ht="12.75" customHeight="1" x14ac:dyDescent="0.2">
      <c r="A589" s="102"/>
      <c r="B589" s="102"/>
      <c r="C589" s="102"/>
      <c r="D589" s="102"/>
      <c r="E589" s="102"/>
      <c r="F589" s="102"/>
      <c r="G589" s="102"/>
      <c r="H589" s="15"/>
      <c r="K589" s="119"/>
      <c r="N589" s="102"/>
      <c r="O589" s="102"/>
    </row>
    <row r="590" spans="1:15" ht="12.75" customHeight="1" x14ac:dyDescent="0.2">
      <c r="A590" s="102"/>
      <c r="B590" s="102"/>
      <c r="C590" s="102"/>
      <c r="D590" s="102"/>
      <c r="E590" s="102"/>
      <c r="F590" s="102"/>
      <c r="G590" s="102"/>
      <c r="H590" s="15"/>
      <c r="K590" s="119"/>
      <c r="N590" s="102"/>
      <c r="O590" s="102"/>
    </row>
    <row r="591" spans="1:15" ht="12.75" customHeight="1" x14ac:dyDescent="0.2">
      <c r="A591" s="102"/>
      <c r="B591" s="102"/>
      <c r="C591" s="102"/>
      <c r="D591" s="102"/>
      <c r="E591" s="102"/>
      <c r="F591" s="102"/>
      <c r="G591" s="102"/>
      <c r="H591" s="15"/>
      <c r="K591" s="119"/>
      <c r="N591" s="102"/>
      <c r="O591" s="102"/>
    </row>
    <row r="592" spans="1:15" ht="12.75" customHeight="1" x14ac:dyDescent="0.2">
      <c r="A592" s="102"/>
      <c r="B592" s="102"/>
      <c r="C592" s="102"/>
      <c r="D592" s="102"/>
      <c r="E592" s="102"/>
      <c r="F592" s="102"/>
      <c r="G592" s="102"/>
      <c r="H592" s="15"/>
      <c r="K592" s="119"/>
      <c r="N592" s="102"/>
      <c r="O592" s="102"/>
    </row>
    <row r="593" spans="1:15" ht="12.75" customHeight="1" x14ac:dyDescent="0.2">
      <c r="A593" s="102"/>
      <c r="B593" s="102"/>
      <c r="C593" s="102"/>
      <c r="D593" s="102"/>
      <c r="E593" s="102"/>
      <c r="F593" s="102"/>
      <c r="G593" s="102"/>
      <c r="H593" s="15"/>
      <c r="K593" s="119"/>
      <c r="N593" s="102"/>
      <c r="O593" s="102"/>
    </row>
    <row r="594" spans="1:15" ht="12.75" customHeight="1" x14ac:dyDescent="0.2">
      <c r="A594" s="102"/>
      <c r="B594" s="102"/>
      <c r="C594" s="102"/>
      <c r="D594" s="102"/>
      <c r="E594" s="102"/>
      <c r="F594" s="102"/>
      <c r="G594" s="102"/>
      <c r="H594" s="15"/>
      <c r="K594" s="119"/>
      <c r="N594" s="102"/>
      <c r="O594" s="102"/>
    </row>
    <row r="595" spans="1:15" ht="12.75" customHeight="1" x14ac:dyDescent="0.2">
      <c r="A595" s="102"/>
      <c r="B595" s="102"/>
      <c r="C595" s="102"/>
      <c r="D595" s="102"/>
      <c r="E595" s="102"/>
      <c r="F595" s="102"/>
      <c r="G595" s="102"/>
      <c r="H595" s="15"/>
      <c r="K595" s="119"/>
      <c r="N595" s="102"/>
      <c r="O595" s="102"/>
    </row>
    <row r="596" spans="1:15" ht="12.75" customHeight="1" x14ac:dyDescent="0.2">
      <c r="A596" s="102"/>
      <c r="B596" s="102"/>
      <c r="C596" s="102"/>
      <c r="D596" s="102"/>
      <c r="E596" s="102"/>
      <c r="F596" s="102"/>
      <c r="G596" s="102"/>
      <c r="H596" s="15"/>
      <c r="K596" s="119"/>
      <c r="N596" s="102"/>
      <c r="O596" s="102"/>
    </row>
    <row r="597" spans="1:15" ht="12.75" customHeight="1" x14ac:dyDescent="0.2">
      <c r="A597" s="102"/>
      <c r="B597" s="102"/>
      <c r="C597" s="102"/>
      <c r="D597" s="102"/>
      <c r="E597" s="102"/>
      <c r="F597" s="102"/>
      <c r="G597" s="102"/>
      <c r="H597" s="15"/>
      <c r="K597" s="119"/>
      <c r="N597" s="102"/>
      <c r="O597" s="102"/>
    </row>
    <row r="598" spans="1:15" ht="12.75" customHeight="1" x14ac:dyDescent="0.2">
      <c r="A598" s="102"/>
      <c r="B598" s="102"/>
      <c r="C598" s="102"/>
      <c r="D598" s="102"/>
      <c r="E598" s="102"/>
      <c r="F598" s="102"/>
      <c r="G598" s="102"/>
      <c r="H598" s="15"/>
      <c r="K598" s="119"/>
      <c r="N598" s="102"/>
      <c r="O598" s="102"/>
    </row>
    <row r="599" spans="1:15" ht="12.75" customHeight="1" x14ac:dyDescent="0.2">
      <c r="A599" s="102"/>
      <c r="B599" s="102"/>
      <c r="C599" s="102"/>
      <c r="D599" s="102"/>
      <c r="E599" s="102"/>
      <c r="F599" s="102"/>
      <c r="G599" s="102"/>
      <c r="H599" s="15"/>
      <c r="K599" s="119"/>
      <c r="N599" s="102"/>
      <c r="O599" s="102"/>
    </row>
    <row r="600" spans="1:15" ht="12.75" customHeight="1" x14ac:dyDescent="0.2">
      <c r="A600" s="102"/>
      <c r="B600" s="102"/>
      <c r="C600" s="102"/>
      <c r="D600" s="102"/>
      <c r="E600" s="102"/>
      <c r="F600" s="102"/>
      <c r="G600" s="102"/>
      <c r="H600" s="15"/>
      <c r="K600" s="119"/>
      <c r="N600" s="102"/>
      <c r="O600" s="102"/>
    </row>
    <row r="601" spans="1:15" ht="12.75" customHeight="1" x14ac:dyDescent="0.2">
      <c r="A601" s="102"/>
      <c r="B601" s="102"/>
      <c r="C601" s="102"/>
      <c r="D601" s="102"/>
      <c r="E601" s="102"/>
      <c r="F601" s="102"/>
      <c r="G601" s="102"/>
      <c r="H601" s="15"/>
      <c r="K601" s="119"/>
      <c r="N601" s="102"/>
      <c r="O601" s="102"/>
    </row>
    <row r="602" spans="1:15" ht="12.75" customHeight="1" x14ac:dyDescent="0.2">
      <c r="A602" s="102"/>
      <c r="B602" s="102"/>
      <c r="C602" s="102"/>
      <c r="D602" s="102"/>
      <c r="E602" s="102"/>
      <c r="F602" s="102"/>
      <c r="G602" s="102"/>
      <c r="H602" s="15"/>
      <c r="K602" s="119"/>
      <c r="N602" s="102"/>
      <c r="O602" s="102"/>
    </row>
    <row r="603" spans="1:15" ht="12.75" customHeight="1" x14ac:dyDescent="0.2">
      <c r="A603" s="102"/>
      <c r="B603" s="102"/>
      <c r="C603" s="102"/>
      <c r="D603" s="102"/>
      <c r="E603" s="102"/>
      <c r="F603" s="102"/>
      <c r="G603" s="102"/>
      <c r="H603" s="15"/>
      <c r="K603" s="119"/>
      <c r="N603" s="102"/>
      <c r="O603" s="102"/>
    </row>
    <row r="604" spans="1:15" ht="12.75" customHeight="1" x14ac:dyDescent="0.2">
      <c r="A604" s="102"/>
      <c r="B604" s="102"/>
      <c r="C604" s="102"/>
      <c r="D604" s="102"/>
      <c r="E604" s="102"/>
      <c r="F604" s="102"/>
      <c r="G604" s="102"/>
      <c r="H604" s="15"/>
      <c r="K604" s="119"/>
      <c r="N604" s="102"/>
      <c r="O604" s="102"/>
    </row>
    <row r="605" spans="1:15" ht="12.75" customHeight="1" x14ac:dyDescent="0.2">
      <c r="A605" s="102"/>
      <c r="B605" s="102"/>
      <c r="C605" s="102"/>
      <c r="D605" s="102"/>
      <c r="E605" s="102"/>
      <c r="F605" s="102"/>
      <c r="G605" s="102"/>
      <c r="H605" s="15"/>
      <c r="K605" s="119"/>
      <c r="N605" s="102"/>
      <c r="O605" s="102"/>
    </row>
    <row r="606" spans="1:15" ht="12.75" customHeight="1" x14ac:dyDescent="0.2">
      <c r="A606" s="102"/>
      <c r="B606" s="102"/>
      <c r="C606" s="102"/>
      <c r="D606" s="102"/>
      <c r="E606" s="102"/>
      <c r="F606" s="102"/>
      <c r="G606" s="102"/>
      <c r="H606" s="15"/>
      <c r="K606" s="119"/>
      <c r="N606" s="102"/>
      <c r="O606" s="102"/>
    </row>
    <row r="607" spans="1:15" ht="12.75" customHeight="1" x14ac:dyDescent="0.2">
      <c r="A607" s="102"/>
      <c r="B607" s="102"/>
      <c r="C607" s="102"/>
      <c r="D607" s="102"/>
      <c r="E607" s="102"/>
      <c r="F607" s="102"/>
      <c r="G607" s="102"/>
      <c r="H607" s="15"/>
      <c r="K607" s="119"/>
      <c r="N607" s="102"/>
      <c r="O607" s="102"/>
    </row>
    <row r="608" spans="1:15" ht="12.75" customHeight="1" x14ac:dyDescent="0.2">
      <c r="A608" s="102"/>
      <c r="B608" s="102"/>
      <c r="C608" s="102"/>
      <c r="D608" s="102"/>
      <c r="E608" s="102"/>
      <c r="F608" s="102"/>
      <c r="G608" s="102"/>
      <c r="H608" s="15"/>
      <c r="K608" s="119"/>
      <c r="N608" s="102"/>
      <c r="O608" s="102"/>
    </row>
    <row r="609" spans="1:15" ht="12.75" customHeight="1" x14ac:dyDescent="0.2">
      <c r="A609" s="102"/>
      <c r="B609" s="102"/>
      <c r="C609" s="102"/>
      <c r="D609" s="102"/>
      <c r="E609" s="102"/>
      <c r="F609" s="102"/>
      <c r="G609" s="102"/>
      <c r="H609" s="15"/>
      <c r="K609" s="119"/>
      <c r="N609" s="102"/>
      <c r="O609" s="102"/>
    </row>
    <row r="610" spans="1:15" ht="12.75" customHeight="1" x14ac:dyDescent="0.2">
      <c r="A610" s="102"/>
      <c r="B610" s="102"/>
      <c r="C610" s="102"/>
      <c r="D610" s="102"/>
      <c r="E610" s="102"/>
      <c r="F610" s="102"/>
      <c r="G610" s="102"/>
      <c r="H610" s="15"/>
      <c r="K610" s="119"/>
      <c r="N610" s="102"/>
      <c r="O610" s="102"/>
    </row>
    <row r="611" spans="1:15" ht="12.75" customHeight="1" x14ac:dyDescent="0.2">
      <c r="A611" s="102"/>
      <c r="B611" s="102"/>
      <c r="C611" s="102"/>
      <c r="D611" s="102"/>
      <c r="E611" s="102"/>
      <c r="F611" s="102"/>
      <c r="G611" s="102"/>
      <c r="H611" s="15"/>
      <c r="K611" s="119"/>
      <c r="N611" s="102"/>
      <c r="O611" s="102"/>
    </row>
    <row r="612" spans="1:15" ht="12.75" customHeight="1" x14ac:dyDescent="0.2">
      <c r="A612" s="102"/>
      <c r="B612" s="102"/>
      <c r="C612" s="102"/>
      <c r="D612" s="102"/>
      <c r="E612" s="102"/>
      <c r="F612" s="102"/>
      <c r="G612" s="102"/>
      <c r="H612" s="15"/>
      <c r="K612" s="119"/>
      <c r="N612" s="102"/>
      <c r="O612" s="102"/>
    </row>
    <row r="613" spans="1:15" ht="12.75" customHeight="1" x14ac:dyDescent="0.2">
      <c r="A613" s="102"/>
      <c r="B613" s="102"/>
      <c r="C613" s="102"/>
      <c r="D613" s="102"/>
      <c r="E613" s="102"/>
      <c r="F613" s="102"/>
      <c r="G613" s="102"/>
      <c r="H613" s="15"/>
      <c r="K613" s="119"/>
      <c r="N613" s="102"/>
      <c r="O613" s="102"/>
    </row>
    <row r="614" spans="1:15" ht="12.75" customHeight="1" x14ac:dyDescent="0.2">
      <c r="A614" s="102"/>
      <c r="B614" s="102"/>
      <c r="C614" s="102"/>
      <c r="D614" s="102"/>
      <c r="E614" s="102"/>
      <c r="F614" s="102"/>
      <c r="G614" s="102"/>
      <c r="H614" s="15"/>
      <c r="K614" s="119"/>
      <c r="N614" s="102"/>
      <c r="O614" s="102"/>
    </row>
    <row r="615" spans="1:15" ht="12.75" customHeight="1" x14ac:dyDescent="0.2">
      <c r="A615" s="102"/>
      <c r="B615" s="102"/>
      <c r="C615" s="102"/>
      <c r="D615" s="102"/>
      <c r="E615" s="102"/>
      <c r="F615" s="102"/>
      <c r="G615" s="102"/>
      <c r="H615" s="15"/>
      <c r="K615" s="119"/>
      <c r="N615" s="102"/>
      <c r="O615" s="102"/>
    </row>
    <row r="616" spans="1:15" ht="12.75" customHeight="1" x14ac:dyDescent="0.2">
      <c r="A616" s="102"/>
      <c r="B616" s="102"/>
      <c r="C616" s="102"/>
      <c r="D616" s="102"/>
      <c r="E616" s="102"/>
      <c r="F616" s="102"/>
      <c r="G616" s="102"/>
      <c r="H616" s="15"/>
      <c r="K616" s="119"/>
      <c r="N616" s="102"/>
      <c r="O616" s="102"/>
    </row>
    <row r="617" spans="1:15" ht="12.75" customHeight="1" x14ac:dyDescent="0.2">
      <c r="A617" s="102"/>
      <c r="B617" s="102"/>
      <c r="C617" s="102"/>
      <c r="D617" s="102"/>
      <c r="E617" s="102"/>
      <c r="F617" s="102"/>
      <c r="G617" s="102"/>
      <c r="H617" s="15"/>
      <c r="K617" s="119"/>
      <c r="N617" s="102"/>
      <c r="O617" s="102"/>
    </row>
    <row r="618" spans="1:15" ht="12.75" customHeight="1" x14ac:dyDescent="0.2">
      <c r="A618" s="102"/>
      <c r="B618" s="102"/>
      <c r="C618" s="102"/>
      <c r="D618" s="102"/>
      <c r="E618" s="102"/>
      <c r="F618" s="102"/>
      <c r="G618" s="102"/>
      <c r="H618" s="15"/>
      <c r="K618" s="119"/>
      <c r="N618" s="102"/>
      <c r="O618" s="102"/>
    </row>
    <row r="619" spans="1:15" ht="12.75" customHeight="1" x14ac:dyDescent="0.2">
      <c r="A619" s="102"/>
      <c r="B619" s="102"/>
      <c r="C619" s="102"/>
      <c r="D619" s="102"/>
      <c r="E619" s="102"/>
      <c r="F619" s="102"/>
      <c r="G619" s="102"/>
      <c r="H619" s="15"/>
      <c r="K619" s="119"/>
      <c r="N619" s="102"/>
      <c r="O619" s="102"/>
    </row>
    <row r="620" spans="1:15" ht="12.75" customHeight="1" x14ac:dyDescent="0.2">
      <c r="A620" s="102"/>
      <c r="B620" s="102"/>
      <c r="C620" s="102"/>
      <c r="D620" s="102"/>
      <c r="E620" s="102"/>
      <c r="F620" s="102"/>
      <c r="G620" s="102"/>
      <c r="H620" s="15"/>
      <c r="K620" s="119"/>
      <c r="N620" s="102"/>
      <c r="O620" s="102"/>
    </row>
    <row r="621" spans="1:15" ht="12.75" customHeight="1" x14ac:dyDescent="0.2">
      <c r="A621" s="102"/>
      <c r="B621" s="102"/>
      <c r="C621" s="102"/>
      <c r="D621" s="102"/>
      <c r="E621" s="102"/>
      <c r="F621" s="102"/>
      <c r="G621" s="102"/>
      <c r="H621" s="15"/>
      <c r="K621" s="119"/>
      <c r="N621" s="102"/>
      <c r="O621" s="102"/>
    </row>
    <row r="622" spans="1:15" ht="12.75" customHeight="1" x14ac:dyDescent="0.2">
      <c r="A622" s="102"/>
      <c r="B622" s="102"/>
      <c r="C622" s="102"/>
      <c r="D622" s="102"/>
      <c r="E622" s="102"/>
      <c r="F622" s="102"/>
      <c r="G622" s="102"/>
      <c r="H622" s="15"/>
      <c r="K622" s="119"/>
      <c r="N622" s="102"/>
      <c r="O622" s="102"/>
    </row>
    <row r="623" spans="1:15" ht="12.75" customHeight="1" x14ac:dyDescent="0.2">
      <c r="A623" s="102"/>
      <c r="B623" s="102"/>
      <c r="C623" s="102"/>
      <c r="D623" s="102"/>
      <c r="E623" s="102"/>
      <c r="F623" s="102"/>
      <c r="G623" s="102"/>
      <c r="H623" s="15"/>
      <c r="K623" s="119"/>
      <c r="N623" s="102"/>
      <c r="O623" s="102"/>
    </row>
    <row r="624" spans="1:15" ht="12.75" customHeight="1" x14ac:dyDescent="0.2">
      <c r="A624" s="102"/>
      <c r="B624" s="102"/>
      <c r="C624" s="102"/>
      <c r="D624" s="102"/>
      <c r="E624" s="102"/>
      <c r="F624" s="102"/>
      <c r="G624" s="102"/>
      <c r="H624" s="15"/>
      <c r="K624" s="119"/>
      <c r="N624" s="102"/>
      <c r="O624" s="102"/>
    </row>
    <row r="625" spans="1:15" ht="12.75" customHeight="1" x14ac:dyDescent="0.2">
      <c r="A625" s="102"/>
      <c r="B625" s="102"/>
      <c r="C625" s="102"/>
      <c r="D625" s="102"/>
      <c r="E625" s="102"/>
      <c r="F625" s="102"/>
      <c r="G625" s="102"/>
      <c r="H625" s="15"/>
      <c r="K625" s="119"/>
      <c r="N625" s="102"/>
      <c r="O625" s="102"/>
    </row>
    <row r="626" spans="1:15" ht="12.75" customHeight="1" x14ac:dyDescent="0.2">
      <c r="A626" s="102"/>
      <c r="B626" s="102"/>
      <c r="C626" s="102"/>
      <c r="D626" s="102"/>
      <c r="E626" s="102"/>
      <c r="F626" s="102"/>
      <c r="G626" s="102"/>
      <c r="H626" s="15"/>
      <c r="K626" s="119"/>
      <c r="N626" s="102"/>
      <c r="O626" s="102"/>
    </row>
    <row r="627" spans="1:15" ht="12.75" customHeight="1" x14ac:dyDescent="0.2">
      <c r="A627" s="102"/>
      <c r="B627" s="102"/>
      <c r="C627" s="102"/>
      <c r="D627" s="102"/>
      <c r="E627" s="102"/>
      <c r="F627" s="102"/>
      <c r="G627" s="102"/>
      <c r="H627" s="15"/>
      <c r="K627" s="119"/>
      <c r="N627" s="102"/>
      <c r="O627" s="102"/>
    </row>
    <row r="628" spans="1:15" ht="12.75" customHeight="1" x14ac:dyDescent="0.2">
      <c r="A628" s="102"/>
      <c r="B628" s="102"/>
      <c r="C628" s="102"/>
      <c r="D628" s="102"/>
      <c r="E628" s="102"/>
      <c r="F628" s="102"/>
      <c r="G628" s="102"/>
      <c r="H628" s="15"/>
      <c r="K628" s="119"/>
      <c r="N628" s="102"/>
      <c r="O628" s="102"/>
    </row>
    <row r="629" spans="1:15" ht="12.75" customHeight="1" x14ac:dyDescent="0.2">
      <c r="A629" s="102"/>
      <c r="B629" s="102"/>
      <c r="C629" s="102"/>
      <c r="D629" s="102"/>
      <c r="E629" s="102"/>
      <c r="F629" s="102"/>
      <c r="G629" s="102"/>
      <c r="H629" s="15"/>
      <c r="K629" s="119"/>
      <c r="N629" s="102"/>
      <c r="O629" s="102"/>
    </row>
    <row r="630" spans="1:15" ht="12.75" customHeight="1" x14ac:dyDescent="0.2">
      <c r="A630" s="102"/>
      <c r="B630" s="102"/>
      <c r="C630" s="102"/>
      <c r="D630" s="102"/>
      <c r="E630" s="102"/>
      <c r="F630" s="102"/>
      <c r="G630" s="102"/>
      <c r="H630" s="15"/>
      <c r="K630" s="119"/>
      <c r="N630" s="102"/>
      <c r="O630" s="102"/>
    </row>
    <row r="631" spans="1:15" ht="12.75" customHeight="1" x14ac:dyDescent="0.2">
      <c r="A631" s="102"/>
      <c r="B631" s="102"/>
      <c r="C631" s="102"/>
      <c r="D631" s="102"/>
      <c r="E631" s="102"/>
      <c r="F631" s="102"/>
      <c r="G631" s="102"/>
      <c r="H631" s="15"/>
      <c r="K631" s="119"/>
      <c r="N631" s="102"/>
      <c r="O631" s="102"/>
    </row>
    <row r="632" spans="1:15" ht="12.75" customHeight="1" x14ac:dyDescent="0.2">
      <c r="A632" s="102"/>
      <c r="B632" s="102"/>
      <c r="C632" s="102"/>
      <c r="D632" s="102"/>
      <c r="E632" s="102"/>
      <c r="F632" s="102"/>
      <c r="G632" s="102"/>
      <c r="H632" s="15"/>
      <c r="K632" s="119"/>
      <c r="N632" s="102"/>
      <c r="O632" s="102"/>
    </row>
    <row r="633" spans="1:15" ht="12.75" customHeight="1" x14ac:dyDescent="0.2">
      <c r="A633" s="102"/>
      <c r="B633" s="102"/>
      <c r="C633" s="102"/>
      <c r="D633" s="102"/>
      <c r="E633" s="102"/>
      <c r="F633" s="102"/>
      <c r="G633" s="102"/>
      <c r="H633" s="15"/>
      <c r="K633" s="119"/>
      <c r="N633" s="102"/>
      <c r="O633" s="102"/>
    </row>
    <row r="634" spans="1:15" ht="12.75" customHeight="1" x14ac:dyDescent="0.2">
      <c r="A634" s="102"/>
      <c r="B634" s="102"/>
      <c r="C634" s="102"/>
      <c r="D634" s="102"/>
      <c r="E634" s="102"/>
      <c r="F634" s="102"/>
      <c r="G634" s="102"/>
      <c r="H634" s="15"/>
      <c r="K634" s="119"/>
      <c r="N634" s="102"/>
      <c r="O634" s="102"/>
    </row>
    <row r="635" spans="1:15" ht="12.75" customHeight="1" x14ac:dyDescent="0.2">
      <c r="A635" s="102"/>
      <c r="B635" s="102"/>
      <c r="C635" s="102"/>
      <c r="D635" s="102"/>
      <c r="E635" s="102"/>
      <c r="F635" s="102"/>
      <c r="G635" s="102"/>
      <c r="H635" s="15"/>
      <c r="K635" s="119"/>
      <c r="N635" s="102"/>
      <c r="O635" s="102"/>
    </row>
    <row r="636" spans="1:15" ht="12.75" customHeight="1" x14ac:dyDescent="0.2">
      <c r="A636" s="102"/>
      <c r="B636" s="102"/>
      <c r="C636" s="102"/>
      <c r="D636" s="102"/>
      <c r="E636" s="102"/>
      <c r="F636" s="102"/>
      <c r="G636" s="102"/>
      <c r="H636" s="15"/>
      <c r="K636" s="119"/>
      <c r="N636" s="102"/>
      <c r="O636" s="102"/>
    </row>
    <row r="637" spans="1:15" ht="12.75" customHeight="1" x14ac:dyDescent="0.2">
      <c r="A637" s="102"/>
      <c r="B637" s="102"/>
      <c r="C637" s="102"/>
      <c r="D637" s="102"/>
      <c r="E637" s="102"/>
      <c r="F637" s="102"/>
      <c r="G637" s="102"/>
      <c r="H637" s="15"/>
      <c r="K637" s="119"/>
      <c r="N637" s="102"/>
      <c r="O637" s="102"/>
    </row>
    <row r="638" spans="1:15" ht="12.75" customHeight="1" x14ac:dyDescent="0.2">
      <c r="A638" s="102"/>
      <c r="B638" s="102"/>
      <c r="C638" s="102"/>
      <c r="D638" s="102"/>
      <c r="E638" s="102"/>
      <c r="F638" s="102"/>
      <c r="G638" s="102"/>
      <c r="H638" s="15"/>
      <c r="K638" s="119"/>
      <c r="N638" s="102"/>
      <c r="O638" s="102"/>
    </row>
    <row r="639" spans="1:15" ht="12.75" customHeight="1" x14ac:dyDescent="0.2">
      <c r="A639" s="102"/>
      <c r="B639" s="102"/>
      <c r="C639" s="102"/>
      <c r="D639" s="102"/>
      <c r="E639" s="102"/>
      <c r="F639" s="102"/>
      <c r="G639" s="102"/>
      <c r="H639" s="15"/>
      <c r="K639" s="119"/>
      <c r="N639" s="102"/>
      <c r="O639" s="102"/>
    </row>
    <row r="640" spans="1:15" ht="12.75" customHeight="1" x14ac:dyDescent="0.2">
      <c r="A640" s="102"/>
      <c r="B640" s="102"/>
      <c r="C640" s="102"/>
      <c r="D640" s="102"/>
      <c r="E640" s="102"/>
      <c r="F640" s="102"/>
      <c r="G640" s="102"/>
      <c r="H640" s="15"/>
      <c r="K640" s="119"/>
      <c r="N640" s="102"/>
      <c r="O640" s="102"/>
    </row>
    <row r="641" spans="1:15" ht="12.75" customHeight="1" x14ac:dyDescent="0.2">
      <c r="A641" s="102"/>
      <c r="B641" s="102"/>
      <c r="C641" s="102"/>
      <c r="D641" s="102"/>
      <c r="E641" s="102"/>
      <c r="F641" s="102"/>
      <c r="G641" s="102"/>
      <c r="H641" s="15"/>
      <c r="K641" s="119"/>
      <c r="N641" s="102"/>
      <c r="O641" s="102"/>
    </row>
    <row r="642" spans="1:15" ht="12.75" customHeight="1" x14ac:dyDescent="0.2">
      <c r="A642" s="102"/>
      <c r="B642" s="102"/>
      <c r="C642" s="102"/>
      <c r="D642" s="102"/>
      <c r="E642" s="102"/>
      <c r="F642" s="102"/>
      <c r="G642" s="102"/>
      <c r="H642" s="15"/>
      <c r="K642" s="119"/>
      <c r="N642" s="102"/>
      <c r="O642" s="102"/>
    </row>
    <row r="643" spans="1:15" ht="12.75" customHeight="1" x14ac:dyDescent="0.2">
      <c r="A643" s="102"/>
      <c r="B643" s="102"/>
      <c r="C643" s="102"/>
      <c r="D643" s="102"/>
      <c r="E643" s="102"/>
      <c r="F643" s="102"/>
      <c r="G643" s="102"/>
      <c r="H643" s="15"/>
      <c r="K643" s="119"/>
      <c r="N643" s="102"/>
      <c r="O643" s="102"/>
    </row>
    <row r="644" spans="1:15" ht="12.75" customHeight="1" x14ac:dyDescent="0.2">
      <c r="A644" s="102"/>
      <c r="B644" s="102"/>
      <c r="C644" s="102"/>
      <c r="D644" s="102"/>
      <c r="E644" s="102"/>
      <c r="F644" s="102"/>
      <c r="G644" s="102"/>
      <c r="H644" s="15"/>
      <c r="K644" s="119"/>
      <c r="N644" s="102"/>
      <c r="O644" s="102"/>
    </row>
    <row r="645" spans="1:15" ht="12.75" customHeight="1" x14ac:dyDescent="0.2">
      <c r="A645" s="102"/>
      <c r="B645" s="102"/>
      <c r="C645" s="102"/>
      <c r="D645" s="102"/>
      <c r="E645" s="102"/>
      <c r="F645" s="102"/>
      <c r="G645" s="102"/>
      <c r="H645" s="15"/>
      <c r="K645" s="119"/>
      <c r="N645" s="102"/>
      <c r="O645" s="102"/>
    </row>
    <row r="646" spans="1:15" ht="12.75" customHeight="1" x14ac:dyDescent="0.2">
      <c r="A646" s="102"/>
      <c r="B646" s="102"/>
      <c r="C646" s="102"/>
      <c r="D646" s="102"/>
      <c r="E646" s="102"/>
      <c r="F646" s="102"/>
      <c r="G646" s="102"/>
      <c r="H646" s="15"/>
      <c r="K646" s="119"/>
      <c r="N646" s="102"/>
      <c r="O646" s="102"/>
    </row>
    <row r="647" spans="1:15" ht="12.75" customHeight="1" x14ac:dyDescent="0.2">
      <c r="A647" s="102"/>
      <c r="B647" s="102"/>
      <c r="C647" s="102"/>
      <c r="D647" s="102"/>
      <c r="E647" s="102"/>
      <c r="F647" s="102"/>
      <c r="G647" s="102"/>
      <c r="H647" s="15"/>
      <c r="K647" s="119"/>
      <c r="N647" s="102"/>
      <c r="O647" s="102"/>
    </row>
    <row r="648" spans="1:15" ht="12.75" customHeight="1" x14ac:dyDescent="0.2">
      <c r="A648" s="102"/>
      <c r="B648" s="102"/>
      <c r="C648" s="102"/>
      <c r="D648" s="102"/>
      <c r="E648" s="102"/>
      <c r="F648" s="102"/>
      <c r="G648" s="102"/>
      <c r="H648" s="15"/>
      <c r="K648" s="119"/>
      <c r="N648" s="102"/>
      <c r="O648" s="102"/>
    </row>
    <row r="649" spans="1:15" ht="12.75" customHeight="1" x14ac:dyDescent="0.2">
      <c r="A649" s="102"/>
      <c r="B649" s="102"/>
      <c r="C649" s="102"/>
      <c r="D649" s="102"/>
      <c r="E649" s="102"/>
      <c r="F649" s="102"/>
      <c r="G649" s="102"/>
      <c r="H649" s="15"/>
      <c r="K649" s="119"/>
      <c r="N649" s="102"/>
      <c r="O649" s="102"/>
    </row>
    <row r="650" spans="1:15" ht="12.75" customHeight="1" x14ac:dyDescent="0.2">
      <c r="A650" s="102"/>
      <c r="B650" s="102"/>
      <c r="C650" s="102"/>
      <c r="D650" s="102"/>
      <c r="E650" s="102"/>
      <c r="F650" s="102"/>
      <c r="G650" s="102"/>
      <c r="H650" s="15"/>
      <c r="K650" s="119"/>
      <c r="N650" s="102"/>
      <c r="O650" s="102"/>
    </row>
    <row r="651" spans="1:15" ht="12.75" customHeight="1" x14ac:dyDescent="0.2">
      <c r="A651" s="102"/>
      <c r="B651" s="102"/>
      <c r="C651" s="102"/>
      <c r="D651" s="102"/>
      <c r="E651" s="102"/>
      <c r="F651" s="102"/>
      <c r="G651" s="102"/>
      <c r="H651" s="15"/>
      <c r="K651" s="119"/>
      <c r="N651" s="102"/>
      <c r="O651" s="102"/>
    </row>
    <row r="652" spans="1:15" ht="12.75" customHeight="1" x14ac:dyDescent="0.2">
      <c r="A652" s="102"/>
      <c r="B652" s="102"/>
      <c r="C652" s="102"/>
      <c r="D652" s="102"/>
      <c r="E652" s="102"/>
      <c r="F652" s="102"/>
      <c r="G652" s="102"/>
      <c r="H652" s="15"/>
      <c r="K652" s="119"/>
      <c r="N652" s="102"/>
      <c r="O652" s="102"/>
    </row>
    <row r="653" spans="1:15" ht="12.75" customHeight="1" x14ac:dyDescent="0.2">
      <c r="A653" s="102"/>
      <c r="B653" s="102"/>
      <c r="C653" s="102"/>
      <c r="D653" s="102"/>
      <c r="E653" s="102"/>
      <c r="F653" s="102"/>
      <c r="G653" s="102"/>
      <c r="H653" s="15"/>
      <c r="K653" s="119"/>
      <c r="N653" s="102"/>
      <c r="O653" s="102"/>
    </row>
    <row r="654" spans="1:15" ht="12.75" customHeight="1" x14ac:dyDescent="0.2">
      <c r="A654" s="102"/>
      <c r="B654" s="102"/>
      <c r="C654" s="102"/>
      <c r="D654" s="102"/>
      <c r="E654" s="102"/>
      <c r="F654" s="102"/>
      <c r="G654" s="102"/>
      <c r="H654" s="15"/>
      <c r="K654" s="119"/>
      <c r="N654" s="102"/>
      <c r="O654" s="102"/>
    </row>
    <row r="655" spans="1:15" ht="12.75" customHeight="1" x14ac:dyDescent="0.2">
      <c r="A655" s="102"/>
      <c r="B655" s="102"/>
      <c r="C655" s="102"/>
      <c r="D655" s="102"/>
      <c r="E655" s="102"/>
      <c r="F655" s="102"/>
      <c r="G655" s="102"/>
      <c r="H655" s="15"/>
      <c r="K655" s="119"/>
      <c r="N655" s="102"/>
      <c r="O655" s="102"/>
    </row>
    <row r="656" spans="1:15" ht="12.75" customHeight="1" x14ac:dyDescent="0.2">
      <c r="A656" s="102"/>
      <c r="B656" s="102"/>
      <c r="C656" s="102"/>
      <c r="D656" s="102"/>
      <c r="E656" s="102"/>
      <c r="F656" s="102"/>
      <c r="G656" s="102"/>
      <c r="H656" s="15"/>
      <c r="K656" s="119"/>
      <c r="N656" s="102"/>
      <c r="O656" s="102"/>
    </row>
    <row r="657" spans="1:15" ht="12.75" customHeight="1" x14ac:dyDescent="0.2">
      <c r="A657" s="102"/>
      <c r="B657" s="102"/>
      <c r="C657" s="102"/>
      <c r="D657" s="102"/>
      <c r="E657" s="102"/>
      <c r="F657" s="102"/>
      <c r="G657" s="102"/>
      <c r="H657" s="15"/>
      <c r="K657" s="119"/>
      <c r="N657" s="102"/>
      <c r="O657" s="102"/>
    </row>
    <row r="658" spans="1:15" ht="12.75" customHeight="1" x14ac:dyDescent="0.2">
      <c r="A658" s="102"/>
      <c r="B658" s="102"/>
      <c r="C658" s="102"/>
      <c r="D658" s="102"/>
      <c r="E658" s="102"/>
      <c r="F658" s="102"/>
      <c r="G658" s="102"/>
      <c r="H658" s="15"/>
      <c r="K658" s="119"/>
      <c r="N658" s="102"/>
      <c r="O658" s="102"/>
    </row>
    <row r="659" spans="1:15" ht="12.75" customHeight="1" x14ac:dyDescent="0.2">
      <c r="A659" s="102"/>
      <c r="B659" s="102"/>
      <c r="C659" s="102"/>
      <c r="D659" s="102"/>
      <c r="E659" s="102"/>
      <c r="F659" s="102"/>
      <c r="G659" s="102"/>
      <c r="H659" s="15"/>
      <c r="K659" s="119"/>
      <c r="N659" s="102"/>
      <c r="O659" s="102"/>
    </row>
    <row r="660" spans="1:15" ht="12.75" customHeight="1" x14ac:dyDescent="0.2">
      <c r="A660" s="102"/>
      <c r="B660" s="102"/>
      <c r="C660" s="102"/>
      <c r="D660" s="102"/>
      <c r="E660" s="102"/>
      <c r="F660" s="102"/>
      <c r="G660" s="102"/>
      <c r="H660" s="15"/>
      <c r="K660" s="119"/>
      <c r="N660" s="102"/>
      <c r="O660" s="102"/>
    </row>
    <row r="661" spans="1:15" ht="12.75" customHeight="1" x14ac:dyDescent="0.2">
      <c r="A661" s="102"/>
      <c r="B661" s="102"/>
      <c r="C661" s="102"/>
      <c r="D661" s="102"/>
      <c r="E661" s="102"/>
      <c r="F661" s="102"/>
      <c r="G661" s="102"/>
      <c r="H661" s="15"/>
      <c r="K661" s="119"/>
      <c r="N661" s="102"/>
      <c r="O661" s="102"/>
    </row>
    <row r="662" spans="1:15" ht="12.75" customHeight="1" x14ac:dyDescent="0.2">
      <c r="A662" s="102"/>
      <c r="B662" s="102"/>
      <c r="C662" s="102"/>
      <c r="D662" s="102"/>
      <c r="E662" s="102"/>
      <c r="F662" s="102"/>
      <c r="G662" s="102"/>
      <c r="H662" s="15"/>
      <c r="K662" s="119"/>
      <c r="N662" s="102"/>
      <c r="O662" s="102"/>
    </row>
    <row r="663" spans="1:15" ht="12.75" customHeight="1" x14ac:dyDescent="0.2">
      <c r="A663" s="102"/>
      <c r="B663" s="102"/>
      <c r="C663" s="102"/>
      <c r="D663" s="102"/>
      <c r="E663" s="102"/>
      <c r="F663" s="102"/>
      <c r="G663" s="102"/>
      <c r="H663" s="15"/>
      <c r="K663" s="119"/>
      <c r="N663" s="102"/>
      <c r="O663" s="102"/>
    </row>
    <row r="664" spans="1:15" ht="12.75" customHeight="1" x14ac:dyDescent="0.2">
      <c r="A664" s="102"/>
      <c r="B664" s="102"/>
      <c r="C664" s="102"/>
      <c r="D664" s="102"/>
      <c r="E664" s="102"/>
      <c r="F664" s="102"/>
      <c r="G664" s="102"/>
      <c r="H664" s="15"/>
      <c r="K664" s="119"/>
      <c r="N664" s="102"/>
      <c r="O664" s="102"/>
    </row>
    <row r="665" spans="1:15" ht="12.75" customHeight="1" x14ac:dyDescent="0.2">
      <c r="A665" s="102"/>
      <c r="B665" s="102"/>
      <c r="C665" s="102"/>
      <c r="D665" s="102"/>
      <c r="E665" s="102"/>
      <c r="F665" s="102"/>
      <c r="G665" s="102"/>
      <c r="H665" s="15"/>
      <c r="K665" s="119"/>
      <c r="N665" s="102"/>
      <c r="O665" s="102"/>
    </row>
    <row r="666" spans="1:15" ht="12.75" customHeight="1" x14ac:dyDescent="0.2">
      <c r="A666" s="102"/>
      <c r="B666" s="102"/>
      <c r="C666" s="102"/>
      <c r="D666" s="102"/>
      <c r="E666" s="102"/>
      <c r="F666" s="102"/>
      <c r="G666" s="102"/>
      <c r="H666" s="15"/>
      <c r="K666" s="119"/>
      <c r="N666" s="102"/>
      <c r="O666" s="102"/>
    </row>
    <row r="667" spans="1:15" ht="12.75" customHeight="1" x14ac:dyDescent="0.2">
      <c r="A667" s="102"/>
      <c r="B667" s="102"/>
      <c r="C667" s="102"/>
      <c r="D667" s="102"/>
      <c r="E667" s="102"/>
      <c r="F667" s="102"/>
      <c r="G667" s="102"/>
      <c r="H667" s="15"/>
      <c r="K667" s="119"/>
      <c r="N667" s="102"/>
      <c r="O667" s="102"/>
    </row>
    <row r="668" spans="1:15" ht="12.75" customHeight="1" x14ac:dyDescent="0.2">
      <c r="A668" s="102"/>
      <c r="B668" s="102"/>
      <c r="C668" s="102"/>
      <c r="D668" s="102"/>
      <c r="E668" s="102"/>
      <c r="F668" s="102"/>
      <c r="G668" s="102"/>
      <c r="H668" s="15"/>
      <c r="K668" s="119"/>
      <c r="N668" s="102"/>
      <c r="O668" s="102"/>
    </row>
    <row r="669" spans="1:15" ht="12.75" customHeight="1" x14ac:dyDescent="0.2">
      <c r="A669" s="102"/>
      <c r="B669" s="102"/>
      <c r="C669" s="102"/>
      <c r="D669" s="102"/>
      <c r="E669" s="102"/>
      <c r="F669" s="102"/>
      <c r="G669" s="102"/>
      <c r="H669" s="15"/>
      <c r="K669" s="119"/>
      <c r="N669" s="102"/>
      <c r="O669" s="102"/>
    </row>
    <row r="670" spans="1:15" ht="12.75" customHeight="1" x14ac:dyDescent="0.2">
      <c r="A670" s="102"/>
      <c r="B670" s="102"/>
      <c r="C670" s="102"/>
      <c r="D670" s="102"/>
      <c r="E670" s="102"/>
      <c r="F670" s="102"/>
      <c r="G670" s="102"/>
      <c r="H670" s="15"/>
      <c r="K670" s="119"/>
      <c r="N670" s="102"/>
      <c r="O670" s="102"/>
    </row>
    <row r="671" spans="1:15" ht="12.75" customHeight="1" x14ac:dyDescent="0.2">
      <c r="A671" s="102"/>
      <c r="B671" s="102"/>
      <c r="C671" s="102"/>
      <c r="D671" s="102"/>
      <c r="E671" s="102"/>
      <c r="F671" s="102"/>
      <c r="G671" s="102"/>
      <c r="H671" s="15"/>
      <c r="K671" s="119"/>
      <c r="N671" s="102"/>
      <c r="O671" s="102"/>
    </row>
    <row r="672" spans="1:15" ht="12.75" customHeight="1" x14ac:dyDescent="0.2">
      <c r="A672" s="102"/>
      <c r="B672" s="102"/>
      <c r="C672" s="102"/>
      <c r="D672" s="102"/>
      <c r="E672" s="102"/>
      <c r="F672" s="102"/>
      <c r="G672" s="102"/>
      <c r="H672" s="15"/>
      <c r="K672" s="119"/>
      <c r="N672" s="102"/>
      <c r="O672" s="102"/>
    </row>
    <row r="673" spans="1:15" ht="12.75" customHeight="1" x14ac:dyDescent="0.2">
      <c r="A673" s="102"/>
      <c r="B673" s="102"/>
      <c r="C673" s="102"/>
      <c r="D673" s="102"/>
      <c r="E673" s="102"/>
      <c r="F673" s="102"/>
      <c r="G673" s="102"/>
      <c r="H673" s="15"/>
      <c r="K673" s="119"/>
      <c r="N673" s="102"/>
      <c r="O673" s="102"/>
    </row>
    <row r="674" spans="1:15" ht="12.75" customHeight="1" x14ac:dyDescent="0.2">
      <c r="A674" s="102"/>
      <c r="B674" s="102"/>
      <c r="C674" s="102"/>
      <c r="D674" s="102"/>
      <c r="E674" s="102"/>
      <c r="F674" s="102"/>
      <c r="G674" s="102"/>
      <c r="H674" s="15"/>
      <c r="K674" s="119"/>
      <c r="N674" s="102"/>
      <c r="O674" s="102"/>
    </row>
    <row r="675" spans="1:15" ht="12.75" customHeight="1" x14ac:dyDescent="0.2">
      <c r="A675" s="102"/>
      <c r="B675" s="102"/>
      <c r="C675" s="102"/>
      <c r="D675" s="102"/>
      <c r="E675" s="102"/>
      <c r="F675" s="102"/>
      <c r="G675" s="102"/>
      <c r="H675" s="15"/>
      <c r="K675" s="119"/>
      <c r="N675" s="102"/>
      <c r="O675" s="102"/>
    </row>
    <row r="676" spans="1:15" ht="12.75" customHeight="1" x14ac:dyDescent="0.2">
      <c r="A676" s="102"/>
      <c r="B676" s="102"/>
      <c r="C676" s="102"/>
      <c r="D676" s="102"/>
      <c r="E676" s="102"/>
      <c r="F676" s="102"/>
      <c r="G676" s="102"/>
      <c r="H676" s="15"/>
      <c r="K676" s="119"/>
      <c r="N676" s="102"/>
      <c r="O676" s="102"/>
    </row>
    <row r="677" spans="1:15" ht="12.75" customHeight="1" x14ac:dyDescent="0.2">
      <c r="A677" s="102"/>
      <c r="B677" s="102"/>
      <c r="C677" s="102"/>
      <c r="D677" s="102"/>
      <c r="E677" s="102"/>
      <c r="F677" s="102"/>
      <c r="G677" s="102"/>
      <c r="H677" s="15"/>
      <c r="K677" s="119"/>
      <c r="N677" s="102"/>
      <c r="O677" s="102"/>
    </row>
    <row r="678" spans="1:15" ht="12.75" customHeight="1" x14ac:dyDescent="0.2">
      <c r="A678" s="102"/>
      <c r="B678" s="102"/>
      <c r="C678" s="102"/>
      <c r="D678" s="102"/>
      <c r="E678" s="102"/>
      <c r="F678" s="102"/>
      <c r="G678" s="102"/>
      <c r="H678" s="15"/>
      <c r="K678" s="119"/>
      <c r="N678" s="102"/>
      <c r="O678" s="102"/>
    </row>
    <row r="679" spans="1:15" ht="12.75" customHeight="1" x14ac:dyDescent="0.2">
      <c r="A679" s="102"/>
      <c r="B679" s="102"/>
      <c r="C679" s="102"/>
      <c r="D679" s="102"/>
      <c r="E679" s="102"/>
      <c r="F679" s="102"/>
      <c r="G679" s="102"/>
      <c r="H679" s="15"/>
      <c r="K679" s="119"/>
      <c r="N679" s="102"/>
      <c r="O679" s="102"/>
    </row>
    <row r="680" spans="1:15" ht="12.75" customHeight="1" x14ac:dyDescent="0.2">
      <c r="A680" s="102"/>
      <c r="B680" s="102"/>
      <c r="C680" s="102"/>
      <c r="D680" s="102"/>
      <c r="E680" s="102"/>
      <c r="F680" s="102"/>
      <c r="G680" s="102"/>
      <c r="H680" s="15"/>
      <c r="K680" s="119"/>
      <c r="N680" s="102"/>
      <c r="O680" s="102"/>
    </row>
    <row r="681" spans="1:15" ht="12.75" customHeight="1" x14ac:dyDescent="0.2">
      <c r="A681" s="102"/>
      <c r="B681" s="102"/>
      <c r="C681" s="102"/>
      <c r="D681" s="102"/>
      <c r="E681" s="102"/>
      <c r="F681" s="102"/>
      <c r="G681" s="102"/>
      <c r="H681" s="15"/>
      <c r="K681" s="119"/>
      <c r="N681" s="102"/>
      <c r="O681" s="102"/>
    </row>
    <row r="682" spans="1:15" ht="12.75" customHeight="1" x14ac:dyDescent="0.2">
      <c r="A682" s="102"/>
      <c r="B682" s="102"/>
      <c r="C682" s="102"/>
      <c r="D682" s="102"/>
      <c r="E682" s="102"/>
      <c r="F682" s="102"/>
      <c r="G682" s="102"/>
      <c r="H682" s="15"/>
      <c r="K682" s="119"/>
      <c r="N682" s="102"/>
      <c r="O682" s="102"/>
    </row>
    <row r="683" spans="1:15" ht="12.75" customHeight="1" x14ac:dyDescent="0.2">
      <c r="A683" s="102"/>
      <c r="B683" s="102"/>
      <c r="C683" s="102"/>
      <c r="D683" s="102"/>
      <c r="E683" s="102"/>
      <c r="F683" s="102"/>
      <c r="G683" s="102"/>
      <c r="H683" s="15"/>
      <c r="K683" s="119"/>
      <c r="N683" s="102"/>
      <c r="O683" s="102"/>
    </row>
    <row r="684" spans="1:15" ht="12.75" customHeight="1" x14ac:dyDescent="0.2">
      <c r="A684" s="102"/>
      <c r="B684" s="102"/>
      <c r="C684" s="102"/>
      <c r="D684" s="102"/>
      <c r="E684" s="102"/>
      <c r="F684" s="102"/>
      <c r="G684" s="102"/>
      <c r="H684" s="15"/>
      <c r="K684" s="119"/>
      <c r="N684" s="102"/>
      <c r="O684" s="102"/>
    </row>
    <row r="685" spans="1:15" ht="12.75" customHeight="1" x14ac:dyDescent="0.2">
      <c r="A685" s="102"/>
      <c r="B685" s="102"/>
      <c r="C685" s="102"/>
      <c r="D685" s="102"/>
      <c r="E685" s="102"/>
      <c r="F685" s="102"/>
      <c r="G685" s="102"/>
      <c r="H685" s="15"/>
      <c r="K685" s="119"/>
      <c r="N685" s="102"/>
      <c r="O685" s="102"/>
    </row>
    <row r="686" spans="1:15" ht="12.75" customHeight="1" x14ac:dyDescent="0.2">
      <c r="A686" s="102"/>
      <c r="B686" s="102"/>
      <c r="C686" s="102"/>
      <c r="D686" s="102"/>
      <c r="E686" s="102"/>
      <c r="F686" s="102"/>
      <c r="G686" s="102"/>
      <c r="H686" s="15"/>
      <c r="K686" s="119"/>
      <c r="N686" s="102"/>
      <c r="O686" s="102"/>
    </row>
    <row r="687" spans="1:15" ht="12.75" customHeight="1" x14ac:dyDescent="0.2">
      <c r="A687" s="102"/>
      <c r="B687" s="102"/>
      <c r="C687" s="102"/>
      <c r="D687" s="102"/>
      <c r="E687" s="102"/>
      <c r="F687" s="102"/>
      <c r="G687" s="102"/>
      <c r="H687" s="15"/>
      <c r="K687" s="119"/>
      <c r="N687" s="102"/>
      <c r="O687" s="102"/>
    </row>
    <row r="688" spans="1:15" ht="12.75" customHeight="1" x14ac:dyDescent="0.2">
      <c r="A688" s="102"/>
      <c r="B688" s="102"/>
      <c r="C688" s="102"/>
      <c r="D688" s="102"/>
      <c r="E688" s="102"/>
      <c r="F688" s="102"/>
      <c r="G688" s="102"/>
      <c r="H688" s="15"/>
      <c r="K688" s="119"/>
      <c r="N688" s="102"/>
      <c r="O688" s="102"/>
    </row>
    <row r="689" spans="1:15" ht="12.75" customHeight="1" x14ac:dyDescent="0.2">
      <c r="A689" s="102"/>
      <c r="B689" s="102"/>
      <c r="C689" s="102"/>
      <c r="D689" s="102"/>
      <c r="E689" s="102"/>
      <c r="F689" s="102"/>
      <c r="G689" s="102"/>
      <c r="H689" s="15"/>
      <c r="K689" s="119"/>
      <c r="N689" s="102"/>
      <c r="O689" s="102"/>
    </row>
    <row r="690" spans="1:15" ht="12.75" customHeight="1" x14ac:dyDescent="0.2">
      <c r="A690" s="102"/>
      <c r="B690" s="102"/>
      <c r="C690" s="102"/>
      <c r="D690" s="102"/>
      <c r="E690" s="102"/>
      <c r="F690" s="102"/>
      <c r="G690" s="102"/>
      <c r="H690" s="15"/>
      <c r="K690" s="119"/>
      <c r="N690" s="102"/>
      <c r="O690" s="102"/>
    </row>
    <row r="691" spans="1:15" ht="12.75" customHeight="1" x14ac:dyDescent="0.2">
      <c r="A691" s="102"/>
      <c r="B691" s="102"/>
      <c r="C691" s="102"/>
      <c r="D691" s="102"/>
      <c r="E691" s="102"/>
      <c r="F691" s="102"/>
      <c r="G691" s="102"/>
      <c r="H691" s="15"/>
      <c r="K691" s="119"/>
      <c r="N691" s="102"/>
      <c r="O691" s="102"/>
    </row>
    <row r="692" spans="1:15" ht="12.75" customHeight="1" x14ac:dyDescent="0.2">
      <c r="A692" s="102"/>
      <c r="B692" s="102"/>
      <c r="C692" s="102"/>
      <c r="D692" s="102"/>
      <c r="E692" s="102"/>
      <c r="F692" s="102"/>
      <c r="G692" s="102"/>
      <c r="H692" s="15"/>
      <c r="K692" s="119"/>
      <c r="N692" s="102"/>
      <c r="O692" s="102"/>
    </row>
    <row r="693" spans="1:15" ht="12.75" customHeight="1" x14ac:dyDescent="0.2">
      <c r="A693" s="102"/>
      <c r="B693" s="102"/>
      <c r="C693" s="102"/>
      <c r="D693" s="102"/>
      <c r="E693" s="102"/>
      <c r="F693" s="102"/>
      <c r="G693" s="102"/>
      <c r="H693" s="15"/>
      <c r="K693" s="119"/>
      <c r="N693" s="102"/>
      <c r="O693" s="102"/>
    </row>
    <row r="694" spans="1:15" ht="12.75" customHeight="1" x14ac:dyDescent="0.2">
      <c r="A694" s="102"/>
      <c r="B694" s="102"/>
      <c r="C694" s="102"/>
      <c r="D694" s="102"/>
      <c r="E694" s="102"/>
      <c r="F694" s="102"/>
      <c r="G694" s="102"/>
      <c r="H694" s="15"/>
      <c r="K694" s="119"/>
      <c r="N694" s="102"/>
      <c r="O694" s="102"/>
    </row>
    <row r="695" spans="1:15" ht="12.75" customHeight="1" x14ac:dyDescent="0.2">
      <c r="A695" s="102"/>
      <c r="B695" s="102"/>
      <c r="C695" s="102"/>
      <c r="D695" s="102"/>
      <c r="E695" s="102"/>
      <c r="F695" s="102"/>
      <c r="G695" s="102"/>
      <c r="H695" s="15"/>
      <c r="K695" s="119"/>
      <c r="N695" s="102"/>
      <c r="O695" s="102"/>
    </row>
    <row r="696" spans="1:15" ht="12.75" customHeight="1" x14ac:dyDescent="0.2">
      <c r="A696" s="102"/>
      <c r="B696" s="102"/>
      <c r="C696" s="102"/>
      <c r="D696" s="102"/>
      <c r="E696" s="102"/>
      <c r="F696" s="102"/>
      <c r="G696" s="102"/>
      <c r="H696" s="15"/>
      <c r="K696" s="119"/>
      <c r="N696" s="102"/>
      <c r="O696" s="102"/>
    </row>
    <row r="697" spans="1:15" ht="12.75" customHeight="1" x14ac:dyDescent="0.2">
      <c r="A697" s="102"/>
      <c r="B697" s="102"/>
      <c r="C697" s="102"/>
      <c r="D697" s="102"/>
      <c r="E697" s="102"/>
      <c r="F697" s="102"/>
      <c r="G697" s="102"/>
      <c r="H697" s="15"/>
      <c r="K697" s="119"/>
      <c r="N697" s="102"/>
      <c r="O697" s="102"/>
    </row>
    <row r="698" spans="1:15" ht="12.75" customHeight="1" x14ac:dyDescent="0.2">
      <c r="A698" s="102"/>
      <c r="B698" s="102"/>
      <c r="C698" s="102"/>
      <c r="D698" s="102"/>
      <c r="E698" s="102"/>
      <c r="F698" s="102"/>
      <c r="G698" s="102"/>
      <c r="H698" s="15"/>
      <c r="K698" s="119"/>
      <c r="N698" s="102"/>
      <c r="O698" s="102"/>
    </row>
    <row r="699" spans="1:15" ht="12.75" customHeight="1" x14ac:dyDescent="0.2">
      <c r="A699" s="102"/>
      <c r="B699" s="102"/>
      <c r="C699" s="102"/>
      <c r="D699" s="102"/>
      <c r="E699" s="102"/>
      <c r="F699" s="102"/>
      <c r="G699" s="102"/>
      <c r="H699" s="15"/>
      <c r="K699" s="119"/>
      <c r="N699" s="102"/>
      <c r="O699" s="102"/>
    </row>
    <row r="700" spans="1:15" ht="12.75" customHeight="1" x14ac:dyDescent="0.2">
      <c r="A700" s="102"/>
      <c r="B700" s="102"/>
      <c r="C700" s="102"/>
      <c r="D700" s="102"/>
      <c r="E700" s="102"/>
      <c r="F700" s="102"/>
      <c r="G700" s="102"/>
      <c r="H700" s="15"/>
      <c r="K700" s="119"/>
      <c r="N700" s="102"/>
      <c r="O700" s="102"/>
    </row>
    <row r="701" spans="1:15" ht="12.75" customHeight="1" x14ac:dyDescent="0.2">
      <c r="A701" s="102"/>
      <c r="B701" s="102"/>
      <c r="C701" s="102"/>
      <c r="D701" s="102"/>
      <c r="E701" s="102"/>
      <c r="F701" s="102"/>
      <c r="G701" s="102"/>
      <c r="H701" s="15"/>
      <c r="K701" s="119"/>
      <c r="N701" s="102"/>
      <c r="O701" s="102"/>
    </row>
    <row r="702" spans="1:15" ht="12.75" customHeight="1" x14ac:dyDescent="0.2">
      <c r="A702" s="102"/>
      <c r="B702" s="102"/>
      <c r="C702" s="102"/>
      <c r="D702" s="102"/>
      <c r="E702" s="102"/>
      <c r="F702" s="102"/>
      <c r="G702" s="102"/>
      <c r="H702" s="15"/>
      <c r="K702" s="119"/>
      <c r="N702" s="102"/>
      <c r="O702" s="102"/>
    </row>
    <row r="703" spans="1:15" ht="12.75" customHeight="1" x14ac:dyDescent="0.2">
      <c r="A703" s="102"/>
      <c r="B703" s="102"/>
      <c r="C703" s="102"/>
      <c r="D703" s="102"/>
      <c r="E703" s="102"/>
      <c r="F703" s="102"/>
      <c r="G703" s="102"/>
      <c r="H703" s="15"/>
      <c r="K703" s="119"/>
      <c r="N703" s="102"/>
      <c r="O703" s="102"/>
    </row>
    <row r="704" spans="1:15" ht="12.75" customHeight="1" x14ac:dyDescent="0.2">
      <c r="A704" s="102"/>
      <c r="B704" s="102"/>
      <c r="C704" s="102"/>
      <c r="D704" s="102"/>
      <c r="E704" s="102"/>
      <c r="F704" s="102"/>
      <c r="G704" s="102"/>
      <c r="H704" s="15"/>
      <c r="K704" s="119"/>
      <c r="N704" s="102"/>
      <c r="O704" s="102"/>
    </row>
    <row r="705" spans="1:15" ht="12.75" customHeight="1" x14ac:dyDescent="0.2">
      <c r="A705" s="102"/>
      <c r="B705" s="102"/>
      <c r="C705" s="102"/>
      <c r="D705" s="102"/>
      <c r="E705" s="102"/>
      <c r="F705" s="102"/>
      <c r="G705" s="102"/>
      <c r="H705" s="15"/>
      <c r="K705" s="119"/>
      <c r="N705" s="102"/>
      <c r="O705" s="102"/>
    </row>
    <row r="706" spans="1:15" ht="12.75" customHeight="1" x14ac:dyDescent="0.2">
      <c r="A706" s="102"/>
      <c r="B706" s="102"/>
      <c r="C706" s="102"/>
      <c r="D706" s="102"/>
      <c r="E706" s="102"/>
      <c r="F706" s="102"/>
      <c r="G706" s="102"/>
      <c r="H706" s="15"/>
      <c r="K706" s="119"/>
      <c r="N706" s="102"/>
      <c r="O706" s="102"/>
    </row>
    <row r="707" spans="1:15" ht="12.75" customHeight="1" x14ac:dyDescent="0.2">
      <c r="A707" s="102"/>
      <c r="B707" s="102"/>
      <c r="C707" s="102"/>
      <c r="D707" s="102"/>
      <c r="E707" s="102"/>
      <c r="F707" s="102"/>
      <c r="G707" s="102"/>
      <c r="H707" s="15"/>
      <c r="K707" s="119"/>
      <c r="N707" s="102"/>
      <c r="O707" s="102"/>
    </row>
    <row r="708" spans="1:15" ht="12.75" customHeight="1" x14ac:dyDescent="0.2">
      <c r="A708" s="102"/>
      <c r="B708" s="102"/>
      <c r="C708" s="102"/>
      <c r="D708" s="102"/>
      <c r="E708" s="102"/>
      <c r="F708" s="102"/>
      <c r="G708" s="102"/>
      <c r="H708" s="15"/>
      <c r="K708" s="119"/>
      <c r="N708" s="102"/>
      <c r="O708" s="102"/>
    </row>
    <row r="709" spans="1:15" ht="12.75" customHeight="1" x14ac:dyDescent="0.2">
      <c r="A709" s="102"/>
      <c r="B709" s="102"/>
      <c r="C709" s="102"/>
      <c r="D709" s="102"/>
      <c r="E709" s="102"/>
      <c r="F709" s="102"/>
      <c r="G709" s="102"/>
      <c r="H709" s="15"/>
      <c r="K709" s="119"/>
      <c r="N709" s="102"/>
      <c r="O709" s="102"/>
    </row>
    <row r="710" spans="1:15" ht="12.75" customHeight="1" x14ac:dyDescent="0.2">
      <c r="A710" s="102"/>
      <c r="B710" s="102"/>
      <c r="C710" s="102"/>
      <c r="D710" s="102"/>
      <c r="E710" s="102"/>
      <c r="F710" s="102"/>
      <c r="G710" s="102"/>
      <c r="H710" s="15"/>
      <c r="K710" s="119"/>
      <c r="N710" s="102"/>
      <c r="O710" s="102"/>
    </row>
    <row r="711" spans="1:15" ht="12.75" customHeight="1" x14ac:dyDescent="0.2">
      <c r="A711" s="102"/>
      <c r="B711" s="102"/>
      <c r="C711" s="102"/>
      <c r="D711" s="102"/>
      <c r="E711" s="102"/>
      <c r="F711" s="102"/>
      <c r="G711" s="102"/>
      <c r="H711" s="15"/>
      <c r="K711" s="119"/>
      <c r="N711" s="102"/>
      <c r="O711" s="102"/>
    </row>
    <row r="712" spans="1:15" ht="12.75" customHeight="1" x14ac:dyDescent="0.2">
      <c r="A712" s="102"/>
      <c r="B712" s="102"/>
      <c r="C712" s="102"/>
      <c r="D712" s="102"/>
      <c r="E712" s="102"/>
      <c r="F712" s="102"/>
      <c r="G712" s="102"/>
      <c r="H712" s="15"/>
      <c r="K712" s="119"/>
      <c r="N712" s="102"/>
      <c r="O712" s="102"/>
    </row>
    <row r="713" spans="1:15" ht="12.75" customHeight="1" x14ac:dyDescent="0.2">
      <c r="A713" s="102"/>
      <c r="B713" s="102"/>
      <c r="C713" s="102"/>
      <c r="D713" s="102"/>
      <c r="E713" s="102"/>
      <c r="F713" s="102"/>
      <c r="G713" s="102"/>
      <c r="H713" s="15"/>
      <c r="K713" s="119"/>
      <c r="N713" s="102"/>
      <c r="O713" s="102"/>
    </row>
    <row r="714" spans="1:15" ht="12.75" customHeight="1" x14ac:dyDescent="0.2">
      <c r="A714" s="102"/>
      <c r="B714" s="102"/>
      <c r="C714" s="102"/>
      <c r="D714" s="102"/>
      <c r="E714" s="102"/>
      <c r="F714" s="102"/>
      <c r="G714" s="102"/>
      <c r="H714" s="15"/>
      <c r="K714" s="119"/>
      <c r="N714" s="102"/>
      <c r="O714" s="102"/>
    </row>
    <row r="715" spans="1:15" ht="12.75" customHeight="1" x14ac:dyDescent="0.2">
      <c r="A715" s="102"/>
      <c r="B715" s="102"/>
      <c r="C715" s="102"/>
      <c r="D715" s="102"/>
      <c r="E715" s="102"/>
      <c r="F715" s="102"/>
      <c r="G715" s="102"/>
      <c r="H715" s="15"/>
      <c r="K715" s="119"/>
      <c r="N715" s="102"/>
      <c r="O715" s="102"/>
    </row>
    <row r="716" spans="1:15" ht="12.75" customHeight="1" x14ac:dyDescent="0.2">
      <c r="A716" s="102"/>
      <c r="B716" s="102"/>
      <c r="C716" s="102"/>
      <c r="D716" s="102"/>
      <c r="E716" s="102"/>
      <c r="F716" s="102"/>
      <c r="G716" s="102"/>
      <c r="H716" s="15"/>
      <c r="K716" s="119"/>
      <c r="N716" s="102"/>
      <c r="O716" s="102"/>
    </row>
    <row r="717" spans="1:15" ht="12.75" customHeight="1" x14ac:dyDescent="0.2">
      <c r="A717" s="102"/>
      <c r="B717" s="102"/>
      <c r="C717" s="102"/>
      <c r="D717" s="102"/>
      <c r="E717" s="102"/>
      <c r="F717" s="102"/>
      <c r="G717" s="102"/>
      <c r="H717" s="15"/>
      <c r="K717" s="119"/>
      <c r="N717" s="102"/>
      <c r="O717" s="102"/>
    </row>
    <row r="718" spans="1:15" ht="12.75" customHeight="1" x14ac:dyDescent="0.2">
      <c r="A718" s="102"/>
      <c r="B718" s="102"/>
      <c r="C718" s="102"/>
      <c r="D718" s="102"/>
      <c r="E718" s="102"/>
      <c r="F718" s="102"/>
      <c r="G718" s="102"/>
      <c r="H718" s="15"/>
      <c r="K718" s="119"/>
      <c r="N718" s="102"/>
      <c r="O718" s="102"/>
    </row>
    <row r="719" spans="1:15" ht="12.75" customHeight="1" x14ac:dyDescent="0.2">
      <c r="A719" s="102"/>
      <c r="B719" s="102"/>
      <c r="C719" s="102"/>
      <c r="D719" s="102"/>
      <c r="E719" s="102"/>
      <c r="F719" s="102"/>
      <c r="G719" s="102"/>
      <c r="H719" s="15"/>
      <c r="K719" s="119"/>
      <c r="N719" s="102"/>
      <c r="O719" s="102"/>
    </row>
    <row r="720" spans="1:15" ht="12.75" customHeight="1" x14ac:dyDescent="0.2">
      <c r="A720" s="102"/>
      <c r="B720" s="102"/>
      <c r="C720" s="102"/>
      <c r="D720" s="102"/>
      <c r="E720" s="102"/>
      <c r="F720" s="102"/>
      <c r="G720" s="102"/>
      <c r="H720" s="15"/>
      <c r="K720" s="119"/>
      <c r="N720" s="102"/>
      <c r="O720" s="102"/>
    </row>
    <row r="721" spans="1:15" ht="12.75" customHeight="1" x14ac:dyDescent="0.2">
      <c r="A721" s="102"/>
      <c r="B721" s="102"/>
      <c r="C721" s="102"/>
      <c r="D721" s="102"/>
      <c r="E721" s="102"/>
      <c r="F721" s="102"/>
      <c r="G721" s="102"/>
      <c r="H721" s="15"/>
      <c r="K721" s="119"/>
      <c r="N721" s="102"/>
      <c r="O721" s="102"/>
    </row>
    <row r="722" spans="1:15" ht="12.75" customHeight="1" x14ac:dyDescent="0.2">
      <c r="A722" s="102"/>
      <c r="B722" s="102"/>
      <c r="C722" s="102"/>
      <c r="D722" s="102"/>
      <c r="E722" s="102"/>
      <c r="F722" s="102"/>
      <c r="G722" s="102"/>
      <c r="H722" s="15"/>
      <c r="K722" s="119"/>
      <c r="N722" s="102"/>
      <c r="O722" s="102"/>
    </row>
    <row r="723" spans="1:15" ht="12.75" customHeight="1" x14ac:dyDescent="0.2">
      <c r="A723" s="102"/>
      <c r="B723" s="102"/>
      <c r="C723" s="102"/>
      <c r="D723" s="102"/>
      <c r="E723" s="102"/>
      <c r="F723" s="102"/>
      <c r="G723" s="102"/>
      <c r="H723" s="15"/>
      <c r="K723" s="119"/>
      <c r="N723" s="102"/>
      <c r="O723" s="102"/>
    </row>
    <row r="724" spans="1:15" ht="12.75" customHeight="1" x14ac:dyDescent="0.2">
      <c r="A724" s="102"/>
      <c r="B724" s="102"/>
      <c r="C724" s="102"/>
      <c r="D724" s="102"/>
      <c r="E724" s="102"/>
      <c r="F724" s="102"/>
      <c r="G724" s="102"/>
      <c r="H724" s="15"/>
      <c r="K724" s="119"/>
      <c r="N724" s="102"/>
      <c r="O724" s="102"/>
    </row>
    <row r="725" spans="1:15" ht="12.75" customHeight="1" x14ac:dyDescent="0.2">
      <c r="A725" s="102"/>
      <c r="B725" s="102"/>
      <c r="C725" s="102"/>
      <c r="D725" s="102"/>
      <c r="E725" s="102"/>
      <c r="F725" s="102"/>
      <c r="G725" s="102"/>
      <c r="H725" s="15"/>
      <c r="K725" s="119"/>
      <c r="N725" s="102"/>
      <c r="O725" s="102"/>
    </row>
    <row r="726" spans="1:15" ht="12.75" customHeight="1" x14ac:dyDescent="0.2">
      <c r="A726" s="102"/>
      <c r="B726" s="102"/>
      <c r="C726" s="102"/>
      <c r="D726" s="102"/>
      <c r="E726" s="102"/>
      <c r="F726" s="102"/>
      <c r="G726" s="102"/>
      <c r="H726" s="15"/>
      <c r="K726" s="119"/>
      <c r="N726" s="102"/>
      <c r="O726" s="102"/>
    </row>
    <row r="727" spans="1:15" ht="12.75" customHeight="1" x14ac:dyDescent="0.2">
      <c r="A727" s="102"/>
      <c r="B727" s="102"/>
      <c r="C727" s="102"/>
      <c r="D727" s="102"/>
      <c r="E727" s="102"/>
      <c r="F727" s="102"/>
      <c r="G727" s="102"/>
      <c r="H727" s="15"/>
      <c r="K727" s="119"/>
      <c r="N727" s="102"/>
      <c r="O727" s="102"/>
    </row>
    <row r="728" spans="1:15" ht="12.75" customHeight="1" x14ac:dyDescent="0.2">
      <c r="A728" s="102"/>
      <c r="B728" s="102"/>
      <c r="C728" s="102"/>
      <c r="D728" s="102"/>
      <c r="E728" s="102"/>
      <c r="F728" s="102"/>
      <c r="G728" s="102"/>
      <c r="H728" s="15"/>
      <c r="K728" s="119"/>
      <c r="N728" s="102"/>
      <c r="O728" s="102"/>
    </row>
    <row r="729" spans="1:15" ht="12.75" customHeight="1" x14ac:dyDescent="0.2">
      <c r="A729" s="102"/>
      <c r="B729" s="102"/>
      <c r="C729" s="102"/>
      <c r="D729" s="102"/>
      <c r="E729" s="102"/>
      <c r="F729" s="102"/>
      <c r="G729" s="102"/>
      <c r="H729" s="15"/>
      <c r="K729" s="119"/>
      <c r="N729" s="102"/>
      <c r="O729" s="102"/>
    </row>
    <row r="730" spans="1:15" ht="12.75" customHeight="1" x14ac:dyDescent="0.2">
      <c r="A730" s="102"/>
      <c r="B730" s="102"/>
      <c r="C730" s="102"/>
      <c r="D730" s="102"/>
      <c r="E730" s="102"/>
      <c r="F730" s="102"/>
      <c r="G730" s="102"/>
      <c r="H730" s="15"/>
      <c r="K730" s="119"/>
      <c r="N730" s="102"/>
      <c r="O730" s="102"/>
    </row>
    <row r="731" spans="1:15" ht="12.75" customHeight="1" x14ac:dyDescent="0.2">
      <c r="A731" s="102"/>
      <c r="B731" s="102"/>
      <c r="C731" s="102"/>
      <c r="D731" s="102"/>
      <c r="E731" s="102"/>
      <c r="F731" s="102"/>
      <c r="G731" s="102"/>
      <c r="H731" s="15"/>
      <c r="K731" s="119"/>
      <c r="N731" s="102"/>
      <c r="O731" s="102"/>
    </row>
    <row r="732" spans="1:15" ht="12.75" customHeight="1" x14ac:dyDescent="0.2">
      <c r="A732" s="102"/>
      <c r="B732" s="102"/>
      <c r="C732" s="102"/>
      <c r="D732" s="102"/>
      <c r="E732" s="102"/>
      <c r="F732" s="102"/>
      <c r="G732" s="102"/>
      <c r="H732" s="15"/>
      <c r="K732" s="119"/>
      <c r="N732" s="102"/>
      <c r="O732" s="102"/>
    </row>
    <row r="733" spans="1:15" ht="12.75" customHeight="1" x14ac:dyDescent="0.2">
      <c r="A733" s="102"/>
      <c r="B733" s="102"/>
      <c r="C733" s="102"/>
      <c r="D733" s="102"/>
      <c r="E733" s="102"/>
      <c r="F733" s="102"/>
      <c r="G733" s="102"/>
      <c r="H733" s="15"/>
      <c r="K733" s="119"/>
      <c r="N733" s="102"/>
      <c r="O733" s="102"/>
    </row>
    <row r="734" spans="1:15" ht="12.75" customHeight="1" x14ac:dyDescent="0.2">
      <c r="A734" s="102"/>
      <c r="B734" s="102"/>
      <c r="C734" s="102"/>
      <c r="D734" s="102"/>
      <c r="E734" s="102"/>
      <c r="F734" s="102"/>
      <c r="G734" s="102"/>
      <c r="H734" s="15"/>
      <c r="K734" s="119"/>
      <c r="N734" s="102"/>
      <c r="O734" s="102"/>
    </row>
    <row r="735" spans="1:15" ht="12.75" customHeight="1" x14ac:dyDescent="0.2">
      <c r="A735" s="102"/>
      <c r="B735" s="102"/>
      <c r="C735" s="102"/>
      <c r="D735" s="102"/>
      <c r="E735" s="102"/>
      <c r="F735" s="102"/>
      <c r="G735" s="102"/>
      <c r="H735" s="15"/>
      <c r="K735" s="119"/>
      <c r="N735" s="102"/>
      <c r="O735" s="102"/>
    </row>
    <row r="736" spans="1:15" ht="12.75" customHeight="1" x14ac:dyDescent="0.2">
      <c r="A736" s="102"/>
      <c r="B736" s="102"/>
      <c r="C736" s="102"/>
      <c r="D736" s="102"/>
      <c r="E736" s="102"/>
      <c r="F736" s="102"/>
      <c r="G736" s="102"/>
      <c r="H736" s="15"/>
      <c r="K736" s="119"/>
      <c r="N736" s="102"/>
      <c r="O736" s="102"/>
    </row>
    <row r="737" spans="1:15" ht="12.75" customHeight="1" x14ac:dyDescent="0.2">
      <c r="A737" s="102"/>
      <c r="B737" s="102"/>
      <c r="C737" s="102"/>
      <c r="D737" s="102"/>
      <c r="E737" s="102"/>
      <c r="F737" s="102"/>
      <c r="G737" s="102"/>
      <c r="H737" s="15"/>
      <c r="K737" s="119"/>
      <c r="N737" s="102"/>
      <c r="O737" s="102"/>
    </row>
    <row r="738" spans="1:15" ht="12.75" customHeight="1" x14ac:dyDescent="0.2">
      <c r="A738" s="102"/>
      <c r="B738" s="102"/>
      <c r="C738" s="102"/>
      <c r="D738" s="102"/>
      <c r="E738" s="102"/>
      <c r="F738" s="102"/>
      <c r="G738" s="102"/>
      <c r="H738" s="15"/>
      <c r="K738" s="119"/>
      <c r="N738" s="102"/>
      <c r="O738" s="102"/>
    </row>
    <row r="739" spans="1:15" ht="12.75" customHeight="1" x14ac:dyDescent="0.2">
      <c r="A739" s="102"/>
      <c r="B739" s="102"/>
      <c r="C739" s="102"/>
      <c r="D739" s="102"/>
      <c r="E739" s="102"/>
      <c r="F739" s="102"/>
      <c r="G739" s="102"/>
      <c r="H739" s="15"/>
      <c r="K739" s="119"/>
      <c r="N739" s="102"/>
      <c r="O739" s="102"/>
    </row>
    <row r="740" spans="1:15" ht="12.75" customHeight="1" x14ac:dyDescent="0.2">
      <c r="A740" s="102"/>
      <c r="B740" s="102"/>
      <c r="C740" s="102"/>
      <c r="D740" s="102"/>
      <c r="E740" s="102"/>
      <c r="F740" s="102"/>
      <c r="G740" s="102"/>
      <c r="H740" s="15"/>
      <c r="K740" s="119"/>
      <c r="N740" s="102"/>
      <c r="O740" s="102"/>
    </row>
    <row r="741" spans="1:15" ht="12.75" customHeight="1" x14ac:dyDescent="0.2">
      <c r="A741" s="102"/>
      <c r="B741" s="102"/>
      <c r="C741" s="102"/>
      <c r="D741" s="102"/>
      <c r="E741" s="102"/>
      <c r="F741" s="102"/>
      <c r="G741" s="102"/>
      <c r="H741" s="15"/>
      <c r="K741" s="119"/>
      <c r="N741" s="102"/>
      <c r="O741" s="102"/>
    </row>
    <row r="742" spans="1:15" ht="12.75" customHeight="1" x14ac:dyDescent="0.2">
      <c r="A742" s="102"/>
      <c r="B742" s="102"/>
      <c r="C742" s="102"/>
      <c r="D742" s="102"/>
      <c r="E742" s="102"/>
      <c r="F742" s="102"/>
      <c r="G742" s="102"/>
      <c r="H742" s="15"/>
      <c r="K742" s="119"/>
      <c r="N742" s="102"/>
      <c r="O742" s="102"/>
    </row>
    <row r="743" spans="1:15" ht="12.75" customHeight="1" x14ac:dyDescent="0.2">
      <c r="A743" s="102"/>
      <c r="B743" s="102"/>
      <c r="C743" s="102"/>
      <c r="D743" s="102"/>
      <c r="E743" s="102"/>
      <c r="F743" s="102"/>
      <c r="G743" s="102"/>
      <c r="H743" s="15"/>
      <c r="K743" s="119"/>
      <c r="N743" s="102"/>
      <c r="O743" s="102"/>
    </row>
    <row r="744" spans="1:15" ht="12.75" customHeight="1" x14ac:dyDescent="0.2">
      <c r="A744" s="102"/>
      <c r="B744" s="102"/>
      <c r="C744" s="102"/>
      <c r="D744" s="102"/>
      <c r="E744" s="102"/>
      <c r="F744" s="102"/>
      <c r="G744" s="102"/>
      <c r="H744" s="15"/>
      <c r="K744" s="119"/>
      <c r="N744" s="102"/>
      <c r="O744" s="102"/>
    </row>
    <row r="745" spans="1:15" ht="12.75" customHeight="1" x14ac:dyDescent="0.2">
      <c r="A745" s="102"/>
      <c r="B745" s="102"/>
      <c r="C745" s="102"/>
      <c r="D745" s="102"/>
      <c r="E745" s="102"/>
      <c r="F745" s="102"/>
      <c r="G745" s="102"/>
      <c r="H745" s="15"/>
      <c r="K745" s="119"/>
      <c r="N745" s="102"/>
      <c r="O745" s="102"/>
    </row>
    <row r="746" spans="1:15" ht="12.75" customHeight="1" x14ac:dyDescent="0.2">
      <c r="A746" s="102"/>
      <c r="B746" s="102"/>
      <c r="C746" s="102"/>
      <c r="D746" s="102"/>
      <c r="E746" s="102"/>
      <c r="F746" s="102"/>
      <c r="G746" s="102"/>
      <c r="H746" s="15"/>
      <c r="K746" s="119"/>
      <c r="N746" s="102"/>
      <c r="O746" s="102"/>
    </row>
    <row r="747" spans="1:15" ht="12.75" customHeight="1" x14ac:dyDescent="0.2">
      <c r="A747" s="102"/>
      <c r="B747" s="102"/>
      <c r="C747" s="102"/>
      <c r="D747" s="102"/>
      <c r="E747" s="102"/>
      <c r="F747" s="102"/>
      <c r="G747" s="102"/>
      <c r="H747" s="15"/>
      <c r="K747" s="119"/>
      <c r="N747" s="102"/>
      <c r="O747" s="102"/>
    </row>
    <row r="748" spans="1:15" ht="12.75" customHeight="1" x14ac:dyDescent="0.2">
      <c r="A748" s="102"/>
      <c r="B748" s="102"/>
      <c r="C748" s="102"/>
      <c r="D748" s="102"/>
      <c r="E748" s="102"/>
      <c r="F748" s="102"/>
      <c r="G748" s="102"/>
      <c r="H748" s="15"/>
      <c r="K748" s="119"/>
      <c r="N748" s="102"/>
      <c r="O748" s="102"/>
    </row>
    <row r="749" spans="1:15" ht="12.75" customHeight="1" x14ac:dyDescent="0.2">
      <c r="A749" s="102"/>
      <c r="B749" s="102"/>
      <c r="C749" s="102"/>
      <c r="D749" s="102"/>
      <c r="E749" s="102"/>
      <c r="F749" s="102"/>
      <c r="G749" s="102"/>
      <c r="H749" s="15"/>
      <c r="K749" s="119"/>
      <c r="N749" s="102"/>
      <c r="O749" s="102"/>
    </row>
    <row r="750" spans="1:15" ht="12.75" customHeight="1" x14ac:dyDescent="0.2">
      <c r="A750" s="102"/>
      <c r="B750" s="102"/>
      <c r="C750" s="102"/>
      <c r="D750" s="102"/>
      <c r="E750" s="102"/>
      <c r="F750" s="102"/>
      <c r="G750" s="102"/>
      <c r="H750" s="15"/>
      <c r="K750" s="119"/>
      <c r="N750" s="102"/>
      <c r="O750" s="102"/>
    </row>
    <row r="751" spans="1:15" ht="12.75" customHeight="1" x14ac:dyDescent="0.2">
      <c r="A751" s="102"/>
      <c r="B751" s="102"/>
      <c r="C751" s="102"/>
      <c r="D751" s="102"/>
      <c r="E751" s="102"/>
      <c r="F751" s="102"/>
      <c r="G751" s="102"/>
      <c r="H751" s="15"/>
      <c r="K751" s="119"/>
      <c r="N751" s="102"/>
      <c r="O751" s="102"/>
    </row>
    <row r="752" spans="1:15" ht="12.75" customHeight="1" x14ac:dyDescent="0.2">
      <c r="A752" s="102"/>
      <c r="B752" s="102"/>
      <c r="C752" s="102"/>
      <c r="D752" s="102"/>
      <c r="E752" s="102"/>
      <c r="F752" s="102"/>
      <c r="G752" s="102"/>
      <c r="H752" s="15"/>
      <c r="K752" s="119"/>
      <c r="N752" s="102"/>
      <c r="O752" s="102"/>
    </row>
    <row r="753" spans="1:15" ht="12.75" customHeight="1" x14ac:dyDescent="0.2">
      <c r="A753" s="102"/>
      <c r="B753" s="102"/>
      <c r="C753" s="102"/>
      <c r="D753" s="102"/>
      <c r="E753" s="102"/>
      <c r="F753" s="102"/>
      <c r="G753" s="102"/>
      <c r="H753" s="15"/>
      <c r="K753" s="119"/>
      <c r="N753" s="102"/>
      <c r="O753" s="102"/>
    </row>
    <row r="754" spans="1:15" ht="12.75" customHeight="1" x14ac:dyDescent="0.2">
      <c r="A754" s="102"/>
      <c r="B754" s="102"/>
      <c r="C754" s="102"/>
      <c r="D754" s="102"/>
      <c r="E754" s="102"/>
      <c r="F754" s="102"/>
      <c r="G754" s="102"/>
      <c r="H754" s="15"/>
      <c r="K754" s="119"/>
      <c r="N754" s="102"/>
      <c r="O754" s="102"/>
    </row>
    <row r="755" spans="1:15" ht="12.75" customHeight="1" x14ac:dyDescent="0.2">
      <c r="A755" s="102"/>
      <c r="B755" s="102"/>
      <c r="C755" s="102"/>
      <c r="D755" s="102"/>
      <c r="E755" s="102"/>
      <c r="F755" s="102"/>
      <c r="G755" s="102"/>
      <c r="H755" s="15"/>
      <c r="K755" s="119"/>
      <c r="N755" s="102"/>
      <c r="O755" s="102"/>
    </row>
    <row r="756" spans="1:15" ht="12.75" customHeight="1" x14ac:dyDescent="0.2">
      <c r="A756" s="102"/>
      <c r="B756" s="102"/>
      <c r="C756" s="102"/>
      <c r="D756" s="102"/>
      <c r="E756" s="102"/>
      <c r="F756" s="102"/>
      <c r="G756" s="102"/>
      <c r="H756" s="15"/>
      <c r="K756" s="119"/>
      <c r="N756" s="102"/>
      <c r="O756" s="102"/>
    </row>
    <row r="757" spans="1:15" ht="12.75" customHeight="1" x14ac:dyDescent="0.2">
      <c r="A757" s="102"/>
      <c r="B757" s="102"/>
      <c r="C757" s="102"/>
      <c r="D757" s="102"/>
      <c r="E757" s="102"/>
      <c r="F757" s="102"/>
      <c r="G757" s="102"/>
      <c r="H757" s="15"/>
      <c r="K757" s="119"/>
      <c r="N757" s="102"/>
      <c r="O757" s="102"/>
    </row>
    <row r="758" spans="1:15" ht="12.75" customHeight="1" x14ac:dyDescent="0.2">
      <c r="A758" s="102"/>
      <c r="B758" s="102"/>
      <c r="C758" s="102"/>
      <c r="D758" s="102"/>
      <c r="E758" s="102"/>
      <c r="F758" s="102"/>
      <c r="G758" s="102"/>
      <c r="H758" s="15"/>
      <c r="K758" s="119"/>
      <c r="N758" s="102"/>
      <c r="O758" s="102"/>
    </row>
    <row r="759" spans="1:15" ht="12.75" customHeight="1" x14ac:dyDescent="0.2">
      <c r="A759" s="102"/>
      <c r="B759" s="102"/>
      <c r="C759" s="102"/>
      <c r="D759" s="102"/>
      <c r="E759" s="102"/>
      <c r="F759" s="102"/>
      <c r="G759" s="102"/>
      <c r="H759" s="15"/>
      <c r="K759" s="119"/>
      <c r="N759" s="102"/>
      <c r="O759" s="102"/>
    </row>
    <row r="760" spans="1:15" ht="12.75" customHeight="1" x14ac:dyDescent="0.2">
      <c r="A760" s="102"/>
      <c r="B760" s="102"/>
      <c r="C760" s="102"/>
      <c r="D760" s="102"/>
      <c r="E760" s="102"/>
      <c r="F760" s="102"/>
      <c r="G760" s="102"/>
      <c r="H760" s="15"/>
      <c r="K760" s="119"/>
      <c r="N760" s="102"/>
      <c r="O760" s="102"/>
    </row>
    <row r="761" spans="1:15" ht="12.75" customHeight="1" x14ac:dyDescent="0.2">
      <c r="A761" s="102"/>
      <c r="B761" s="102"/>
      <c r="C761" s="102"/>
      <c r="D761" s="102"/>
      <c r="E761" s="102"/>
      <c r="F761" s="102"/>
      <c r="G761" s="102"/>
      <c r="H761" s="15"/>
      <c r="K761" s="119"/>
      <c r="N761" s="102"/>
      <c r="O761" s="102"/>
    </row>
    <row r="762" spans="1:15" ht="12.75" customHeight="1" x14ac:dyDescent="0.2">
      <c r="A762" s="102"/>
      <c r="B762" s="102"/>
      <c r="C762" s="102"/>
      <c r="D762" s="102"/>
      <c r="E762" s="102"/>
      <c r="F762" s="102"/>
      <c r="G762" s="102"/>
      <c r="H762" s="15"/>
      <c r="K762" s="119"/>
      <c r="N762" s="102"/>
      <c r="O762" s="102"/>
    </row>
    <row r="763" spans="1:15" ht="12.75" customHeight="1" x14ac:dyDescent="0.2">
      <c r="A763" s="102"/>
      <c r="B763" s="102"/>
      <c r="C763" s="102"/>
      <c r="D763" s="102"/>
      <c r="E763" s="102"/>
      <c r="F763" s="102"/>
      <c r="G763" s="102"/>
      <c r="H763" s="15"/>
      <c r="K763" s="119"/>
      <c r="N763" s="102"/>
      <c r="O763" s="102"/>
    </row>
    <row r="764" spans="1:15" ht="12.75" customHeight="1" x14ac:dyDescent="0.2">
      <c r="A764" s="102"/>
      <c r="B764" s="102"/>
      <c r="C764" s="102"/>
      <c r="D764" s="102"/>
      <c r="E764" s="102"/>
      <c r="F764" s="102"/>
      <c r="G764" s="102"/>
      <c r="H764" s="15"/>
      <c r="K764" s="119"/>
      <c r="N764" s="102"/>
      <c r="O764" s="102"/>
    </row>
    <row r="765" spans="1:15" ht="12.75" customHeight="1" x14ac:dyDescent="0.2">
      <c r="A765" s="102"/>
      <c r="B765" s="102"/>
      <c r="C765" s="102"/>
      <c r="D765" s="102"/>
      <c r="E765" s="102"/>
      <c r="F765" s="102"/>
      <c r="G765" s="102"/>
      <c r="H765" s="15"/>
      <c r="K765" s="119"/>
      <c r="N765" s="102"/>
      <c r="O765" s="102"/>
    </row>
    <row r="766" spans="1:15" ht="12.75" customHeight="1" x14ac:dyDescent="0.2">
      <c r="A766" s="102"/>
      <c r="B766" s="102"/>
      <c r="C766" s="102"/>
      <c r="D766" s="102"/>
      <c r="E766" s="102"/>
      <c r="F766" s="102"/>
      <c r="G766" s="102"/>
      <c r="H766" s="15"/>
      <c r="K766" s="119"/>
      <c r="N766" s="102"/>
      <c r="O766" s="102"/>
    </row>
    <row r="767" spans="1:15" ht="12.75" customHeight="1" x14ac:dyDescent="0.2">
      <c r="A767" s="102"/>
      <c r="B767" s="102"/>
      <c r="C767" s="102"/>
      <c r="D767" s="102"/>
      <c r="E767" s="102"/>
      <c r="F767" s="102"/>
      <c r="G767" s="102"/>
      <c r="H767" s="15"/>
      <c r="K767" s="119"/>
      <c r="N767" s="102"/>
      <c r="O767" s="102"/>
    </row>
    <row r="768" spans="1:15" ht="12.75" customHeight="1" x14ac:dyDescent="0.2">
      <c r="A768" s="102"/>
      <c r="B768" s="102"/>
      <c r="C768" s="102"/>
      <c r="D768" s="102"/>
      <c r="E768" s="102"/>
      <c r="F768" s="102"/>
      <c r="G768" s="102"/>
      <c r="H768" s="15"/>
      <c r="K768" s="119"/>
      <c r="N768" s="102"/>
      <c r="O768" s="102"/>
    </row>
    <row r="769" spans="1:15" ht="12.75" customHeight="1" x14ac:dyDescent="0.2">
      <c r="A769" s="102"/>
      <c r="B769" s="102"/>
      <c r="C769" s="102"/>
      <c r="D769" s="102"/>
      <c r="E769" s="102"/>
      <c r="F769" s="102"/>
      <c r="G769" s="102"/>
      <c r="H769" s="15"/>
      <c r="K769" s="119"/>
      <c r="N769" s="102"/>
      <c r="O769" s="102"/>
    </row>
    <row r="770" spans="1:15" ht="12.75" customHeight="1" x14ac:dyDescent="0.2">
      <c r="A770" s="102"/>
      <c r="B770" s="102"/>
      <c r="C770" s="102"/>
      <c r="D770" s="102"/>
      <c r="E770" s="102"/>
      <c r="F770" s="102"/>
      <c r="G770" s="102"/>
      <c r="H770" s="15"/>
      <c r="K770" s="119"/>
      <c r="N770" s="102"/>
      <c r="O770" s="102"/>
    </row>
    <row r="771" spans="1:15" ht="12.75" customHeight="1" x14ac:dyDescent="0.2">
      <c r="A771" s="102"/>
      <c r="B771" s="102"/>
      <c r="C771" s="102"/>
      <c r="D771" s="102"/>
      <c r="E771" s="102"/>
      <c r="F771" s="102"/>
      <c r="G771" s="102"/>
      <c r="H771" s="15"/>
      <c r="K771" s="119"/>
      <c r="N771" s="102"/>
      <c r="O771" s="102"/>
    </row>
    <row r="772" spans="1:15" ht="12.75" customHeight="1" x14ac:dyDescent="0.2">
      <c r="A772" s="102"/>
      <c r="B772" s="102"/>
      <c r="C772" s="102"/>
      <c r="D772" s="102"/>
      <c r="E772" s="102"/>
      <c r="F772" s="102"/>
      <c r="G772" s="102"/>
      <c r="H772" s="15"/>
      <c r="K772" s="119"/>
      <c r="N772" s="102"/>
      <c r="O772" s="102"/>
    </row>
    <row r="773" spans="1:15" ht="12.75" customHeight="1" x14ac:dyDescent="0.2">
      <c r="A773" s="102"/>
      <c r="B773" s="102"/>
      <c r="C773" s="102"/>
      <c r="D773" s="102"/>
      <c r="E773" s="102"/>
      <c r="F773" s="102"/>
      <c r="G773" s="102"/>
      <c r="H773" s="15"/>
      <c r="K773" s="119"/>
      <c r="N773" s="102"/>
      <c r="O773" s="102"/>
    </row>
    <row r="774" spans="1:15" ht="12.75" customHeight="1" x14ac:dyDescent="0.2">
      <c r="A774" s="102"/>
      <c r="B774" s="102"/>
      <c r="C774" s="102"/>
      <c r="D774" s="102"/>
      <c r="E774" s="102"/>
      <c r="F774" s="102"/>
      <c r="G774" s="102"/>
      <c r="H774" s="15"/>
      <c r="K774" s="119"/>
      <c r="N774" s="102"/>
      <c r="O774" s="102"/>
    </row>
    <row r="775" spans="1:15" ht="12.75" customHeight="1" x14ac:dyDescent="0.2">
      <c r="A775" s="102"/>
      <c r="B775" s="102"/>
      <c r="C775" s="102"/>
      <c r="D775" s="102"/>
      <c r="E775" s="102"/>
      <c r="F775" s="102"/>
      <c r="G775" s="102"/>
      <c r="H775" s="15"/>
      <c r="K775" s="119"/>
      <c r="N775" s="102"/>
      <c r="O775" s="102"/>
    </row>
    <row r="776" spans="1:15" ht="12.75" customHeight="1" x14ac:dyDescent="0.2">
      <c r="A776" s="102"/>
      <c r="B776" s="102"/>
      <c r="C776" s="102"/>
      <c r="D776" s="102"/>
      <c r="E776" s="102"/>
      <c r="F776" s="102"/>
      <c r="G776" s="102"/>
      <c r="H776" s="15"/>
      <c r="K776" s="119"/>
      <c r="N776" s="102"/>
      <c r="O776" s="102"/>
    </row>
    <row r="777" spans="1:15" ht="12.75" customHeight="1" x14ac:dyDescent="0.2">
      <c r="A777" s="102"/>
      <c r="B777" s="102"/>
      <c r="C777" s="102"/>
      <c r="D777" s="102"/>
      <c r="E777" s="102"/>
      <c r="F777" s="102"/>
      <c r="G777" s="102"/>
      <c r="H777" s="15"/>
      <c r="K777" s="119"/>
      <c r="N777" s="102"/>
      <c r="O777" s="102"/>
    </row>
    <row r="778" spans="1:15" ht="12.75" customHeight="1" x14ac:dyDescent="0.2">
      <c r="A778" s="102"/>
      <c r="B778" s="102"/>
      <c r="C778" s="102"/>
      <c r="D778" s="102"/>
      <c r="E778" s="102"/>
      <c r="F778" s="102"/>
      <c r="G778" s="102"/>
      <c r="H778" s="15"/>
      <c r="K778" s="119"/>
      <c r="N778" s="102"/>
      <c r="O778" s="102"/>
    </row>
    <row r="779" spans="1:15" ht="12.75" customHeight="1" x14ac:dyDescent="0.2">
      <c r="A779" s="102"/>
      <c r="B779" s="102"/>
      <c r="C779" s="102"/>
      <c r="D779" s="102"/>
      <c r="E779" s="102"/>
      <c r="F779" s="102"/>
      <c r="G779" s="102"/>
      <c r="H779" s="15"/>
      <c r="K779" s="119"/>
      <c r="N779" s="102"/>
      <c r="O779" s="102"/>
    </row>
    <row r="780" spans="1:15" ht="12.75" customHeight="1" x14ac:dyDescent="0.2">
      <c r="A780" s="102"/>
      <c r="B780" s="102"/>
      <c r="C780" s="102"/>
      <c r="D780" s="102"/>
      <c r="E780" s="102"/>
      <c r="F780" s="102"/>
      <c r="G780" s="102"/>
      <c r="H780" s="15"/>
      <c r="K780" s="119"/>
      <c r="N780" s="102"/>
      <c r="O780" s="102"/>
    </row>
    <row r="781" spans="1:15" ht="12.75" customHeight="1" x14ac:dyDescent="0.2">
      <c r="A781" s="102"/>
      <c r="B781" s="102"/>
      <c r="C781" s="102"/>
      <c r="D781" s="102"/>
      <c r="E781" s="102"/>
      <c r="F781" s="102"/>
      <c r="G781" s="102"/>
      <c r="H781" s="15"/>
      <c r="K781" s="119"/>
      <c r="N781" s="102"/>
      <c r="O781" s="102"/>
    </row>
    <row r="782" spans="1:15" ht="12.75" customHeight="1" x14ac:dyDescent="0.2">
      <c r="A782" s="102"/>
      <c r="B782" s="102"/>
      <c r="C782" s="102"/>
      <c r="D782" s="102"/>
      <c r="E782" s="102"/>
      <c r="F782" s="102"/>
      <c r="G782" s="102"/>
      <c r="H782" s="15"/>
      <c r="K782" s="119"/>
      <c r="N782" s="102"/>
      <c r="O782" s="102"/>
    </row>
    <row r="783" spans="1:15" ht="12.75" customHeight="1" x14ac:dyDescent="0.2">
      <c r="A783" s="102"/>
      <c r="B783" s="102"/>
      <c r="C783" s="102"/>
      <c r="D783" s="102"/>
      <c r="E783" s="102"/>
      <c r="F783" s="102"/>
      <c r="G783" s="102"/>
      <c r="H783" s="15"/>
      <c r="K783" s="119"/>
      <c r="N783" s="102"/>
      <c r="O783" s="102"/>
    </row>
    <row r="784" spans="1:15" ht="12.75" customHeight="1" x14ac:dyDescent="0.2">
      <c r="A784" s="102"/>
      <c r="B784" s="102"/>
      <c r="C784" s="102"/>
      <c r="D784" s="102"/>
      <c r="E784" s="102"/>
      <c r="F784" s="102"/>
      <c r="G784" s="102"/>
      <c r="H784" s="15"/>
      <c r="K784" s="119"/>
      <c r="N784" s="102"/>
      <c r="O784" s="102"/>
    </row>
    <row r="785" spans="1:15" ht="12.75" customHeight="1" x14ac:dyDescent="0.2">
      <c r="A785" s="102"/>
      <c r="B785" s="102"/>
      <c r="C785" s="102"/>
      <c r="D785" s="102"/>
      <c r="E785" s="102"/>
      <c r="F785" s="102"/>
      <c r="G785" s="102"/>
      <c r="H785" s="15"/>
      <c r="K785" s="119"/>
      <c r="N785" s="102"/>
      <c r="O785" s="102"/>
    </row>
    <row r="786" spans="1:15" ht="12.75" customHeight="1" x14ac:dyDescent="0.2">
      <c r="A786" s="102"/>
      <c r="B786" s="102"/>
      <c r="C786" s="102"/>
      <c r="D786" s="102"/>
      <c r="E786" s="102"/>
      <c r="F786" s="102"/>
      <c r="G786" s="102"/>
      <c r="H786" s="15"/>
      <c r="K786" s="119"/>
      <c r="N786" s="102"/>
      <c r="O786" s="102"/>
    </row>
    <row r="787" spans="1:15" ht="12.75" customHeight="1" x14ac:dyDescent="0.2">
      <c r="A787" s="102"/>
      <c r="B787" s="102"/>
      <c r="C787" s="102"/>
      <c r="D787" s="102"/>
      <c r="E787" s="102"/>
      <c r="F787" s="102"/>
      <c r="G787" s="102"/>
      <c r="H787" s="15"/>
      <c r="K787" s="119"/>
      <c r="N787" s="102"/>
      <c r="O787" s="102"/>
    </row>
    <row r="788" spans="1:15" ht="12.75" customHeight="1" x14ac:dyDescent="0.2">
      <c r="A788" s="102"/>
      <c r="B788" s="102"/>
      <c r="C788" s="102"/>
      <c r="D788" s="102"/>
      <c r="E788" s="102"/>
      <c r="F788" s="102"/>
      <c r="G788" s="102"/>
      <c r="H788" s="15"/>
      <c r="K788" s="119"/>
      <c r="N788" s="102"/>
      <c r="O788" s="102"/>
    </row>
    <row r="789" spans="1:15" ht="12.75" customHeight="1" x14ac:dyDescent="0.2">
      <c r="A789" s="102"/>
      <c r="B789" s="102"/>
      <c r="C789" s="102"/>
      <c r="D789" s="102"/>
      <c r="E789" s="102"/>
      <c r="F789" s="102"/>
      <c r="G789" s="102"/>
      <c r="H789" s="15"/>
      <c r="K789" s="119"/>
      <c r="N789" s="102"/>
      <c r="O789" s="102"/>
    </row>
    <row r="790" spans="1:15" ht="12.75" customHeight="1" x14ac:dyDescent="0.2">
      <c r="A790" s="102"/>
      <c r="B790" s="102"/>
      <c r="C790" s="102"/>
      <c r="D790" s="102"/>
      <c r="E790" s="102"/>
      <c r="F790" s="102"/>
      <c r="G790" s="102"/>
      <c r="H790" s="15"/>
      <c r="K790" s="119"/>
      <c r="N790" s="102"/>
      <c r="O790" s="102"/>
    </row>
    <row r="791" spans="1:15" ht="12.75" customHeight="1" x14ac:dyDescent="0.2">
      <c r="A791" s="102"/>
      <c r="B791" s="102"/>
      <c r="C791" s="102"/>
      <c r="D791" s="102"/>
      <c r="E791" s="102"/>
      <c r="F791" s="102"/>
      <c r="G791" s="102"/>
      <c r="H791" s="15"/>
      <c r="K791" s="119"/>
      <c r="N791" s="102"/>
      <c r="O791" s="102"/>
    </row>
    <row r="792" spans="1:15" ht="12.75" customHeight="1" x14ac:dyDescent="0.2">
      <c r="A792" s="102"/>
      <c r="B792" s="102"/>
      <c r="C792" s="102"/>
      <c r="D792" s="102"/>
      <c r="E792" s="102"/>
      <c r="F792" s="102"/>
      <c r="G792" s="102"/>
      <c r="H792" s="15"/>
      <c r="K792" s="119"/>
      <c r="N792" s="102"/>
      <c r="O792" s="102"/>
    </row>
    <row r="793" spans="1:15" ht="12.75" customHeight="1" x14ac:dyDescent="0.2">
      <c r="A793" s="102"/>
      <c r="B793" s="102"/>
      <c r="C793" s="102"/>
      <c r="D793" s="102"/>
      <c r="E793" s="102"/>
      <c r="F793" s="102"/>
      <c r="G793" s="102"/>
      <c r="H793" s="15"/>
      <c r="K793" s="119"/>
      <c r="N793" s="102"/>
      <c r="O793" s="102"/>
    </row>
    <row r="794" spans="1:15" ht="12.75" customHeight="1" x14ac:dyDescent="0.2">
      <c r="A794" s="102"/>
      <c r="B794" s="102"/>
      <c r="C794" s="102"/>
      <c r="D794" s="102"/>
      <c r="E794" s="102"/>
      <c r="F794" s="102"/>
      <c r="G794" s="102"/>
      <c r="H794" s="15"/>
      <c r="K794" s="119"/>
      <c r="N794" s="102"/>
      <c r="O794" s="102"/>
    </row>
    <row r="795" spans="1:15" ht="12.75" customHeight="1" x14ac:dyDescent="0.2">
      <c r="A795" s="102"/>
      <c r="B795" s="102"/>
      <c r="C795" s="102"/>
      <c r="D795" s="102"/>
      <c r="E795" s="102"/>
      <c r="F795" s="102"/>
      <c r="G795" s="102"/>
      <c r="H795" s="15"/>
      <c r="K795" s="119"/>
      <c r="N795" s="102"/>
      <c r="O795" s="102"/>
    </row>
    <row r="796" spans="1:15" ht="12.75" customHeight="1" x14ac:dyDescent="0.2">
      <c r="A796" s="102"/>
      <c r="B796" s="102"/>
      <c r="C796" s="102"/>
      <c r="D796" s="102"/>
      <c r="E796" s="102"/>
      <c r="F796" s="102"/>
      <c r="G796" s="102"/>
      <c r="H796" s="15"/>
      <c r="K796" s="119"/>
      <c r="N796" s="102"/>
      <c r="O796" s="102"/>
    </row>
    <row r="797" spans="1:15" ht="12.75" customHeight="1" x14ac:dyDescent="0.2">
      <c r="A797" s="102"/>
      <c r="B797" s="102"/>
      <c r="C797" s="102"/>
      <c r="D797" s="102"/>
      <c r="E797" s="102"/>
      <c r="F797" s="102"/>
      <c r="G797" s="102"/>
      <c r="H797" s="15"/>
      <c r="K797" s="119"/>
      <c r="N797" s="102"/>
      <c r="O797" s="102"/>
    </row>
    <row r="798" spans="1:15" ht="12.75" customHeight="1" x14ac:dyDescent="0.2">
      <c r="A798" s="102"/>
      <c r="B798" s="102"/>
      <c r="C798" s="102"/>
      <c r="D798" s="102"/>
      <c r="E798" s="102"/>
      <c r="F798" s="102"/>
      <c r="G798" s="102"/>
      <c r="H798" s="15"/>
      <c r="K798" s="119"/>
      <c r="N798" s="102"/>
      <c r="O798" s="102"/>
    </row>
    <row r="799" spans="1:15" ht="12.75" customHeight="1" x14ac:dyDescent="0.2">
      <c r="A799" s="102"/>
      <c r="B799" s="102"/>
      <c r="C799" s="102"/>
      <c r="D799" s="102"/>
      <c r="E799" s="102"/>
      <c r="F799" s="102"/>
      <c r="G799" s="102"/>
      <c r="H799" s="15"/>
      <c r="K799" s="119"/>
      <c r="N799" s="102"/>
      <c r="O799" s="102"/>
    </row>
    <row r="800" spans="1:15" ht="12.75" customHeight="1" x14ac:dyDescent="0.2">
      <c r="A800" s="102"/>
      <c r="B800" s="102"/>
      <c r="C800" s="102"/>
      <c r="D800" s="102"/>
      <c r="E800" s="102"/>
      <c r="F800" s="102"/>
      <c r="G800" s="102"/>
      <c r="H800" s="15"/>
      <c r="K800" s="119"/>
      <c r="N800" s="102"/>
      <c r="O800" s="102"/>
    </row>
    <row r="801" spans="1:15" ht="12.75" customHeight="1" x14ac:dyDescent="0.2">
      <c r="A801" s="102"/>
      <c r="B801" s="102"/>
      <c r="C801" s="102"/>
      <c r="D801" s="102"/>
      <c r="E801" s="102"/>
      <c r="F801" s="102"/>
      <c r="G801" s="102"/>
      <c r="H801" s="15"/>
      <c r="K801" s="119"/>
      <c r="N801" s="102"/>
      <c r="O801" s="102"/>
    </row>
    <row r="802" spans="1:15" ht="12.75" customHeight="1" x14ac:dyDescent="0.2">
      <c r="A802" s="102"/>
      <c r="B802" s="102"/>
      <c r="C802" s="102"/>
      <c r="D802" s="102"/>
      <c r="E802" s="102"/>
      <c r="F802" s="102"/>
      <c r="G802" s="102"/>
      <c r="H802" s="15"/>
      <c r="K802" s="119"/>
      <c r="N802" s="102"/>
      <c r="O802" s="102"/>
    </row>
    <row r="803" spans="1:15" ht="12.75" customHeight="1" x14ac:dyDescent="0.2">
      <c r="A803" s="102"/>
      <c r="B803" s="102"/>
      <c r="C803" s="102"/>
      <c r="D803" s="102"/>
      <c r="E803" s="102"/>
      <c r="F803" s="102"/>
      <c r="G803" s="102"/>
      <c r="H803" s="15"/>
      <c r="K803" s="119"/>
      <c r="N803" s="102"/>
      <c r="O803" s="102"/>
    </row>
    <row r="804" spans="1:15" ht="12.75" customHeight="1" x14ac:dyDescent="0.2">
      <c r="A804" s="102"/>
      <c r="B804" s="102"/>
      <c r="C804" s="102"/>
      <c r="D804" s="102"/>
      <c r="E804" s="102"/>
      <c r="F804" s="102"/>
      <c r="G804" s="102"/>
      <c r="H804" s="15"/>
      <c r="K804" s="119"/>
      <c r="N804" s="102"/>
      <c r="O804" s="102"/>
    </row>
    <row r="805" spans="1:15" ht="12.75" customHeight="1" x14ac:dyDescent="0.2">
      <c r="A805" s="102"/>
      <c r="B805" s="102"/>
      <c r="C805" s="102"/>
      <c r="D805" s="102"/>
      <c r="E805" s="102"/>
      <c r="F805" s="102"/>
      <c r="G805" s="102"/>
      <c r="H805" s="15"/>
      <c r="K805" s="119"/>
      <c r="N805" s="102"/>
      <c r="O805" s="102"/>
    </row>
    <row r="806" spans="1:15" ht="12.75" customHeight="1" x14ac:dyDescent="0.2">
      <c r="A806" s="102"/>
      <c r="B806" s="102"/>
      <c r="C806" s="102"/>
      <c r="D806" s="102"/>
      <c r="E806" s="102"/>
      <c r="F806" s="102"/>
      <c r="G806" s="102"/>
      <c r="H806" s="15"/>
      <c r="K806" s="119"/>
      <c r="N806" s="102"/>
      <c r="O806" s="102"/>
    </row>
    <row r="807" spans="1:15" ht="12.75" customHeight="1" x14ac:dyDescent="0.2">
      <c r="A807" s="102"/>
      <c r="B807" s="102"/>
      <c r="C807" s="102"/>
      <c r="D807" s="102"/>
      <c r="E807" s="102"/>
      <c r="F807" s="102"/>
      <c r="G807" s="102"/>
      <c r="H807" s="15"/>
      <c r="K807" s="119"/>
      <c r="N807" s="102"/>
      <c r="O807" s="102"/>
    </row>
    <row r="808" spans="1:15" ht="12.75" customHeight="1" x14ac:dyDescent="0.2">
      <c r="A808" s="102"/>
      <c r="B808" s="102"/>
      <c r="C808" s="102"/>
      <c r="D808" s="102"/>
      <c r="E808" s="102"/>
      <c r="F808" s="102"/>
      <c r="G808" s="102"/>
      <c r="H808" s="15"/>
      <c r="K808" s="119"/>
      <c r="N808" s="102"/>
      <c r="O808" s="102"/>
    </row>
    <row r="809" spans="1:15" ht="12.75" customHeight="1" x14ac:dyDescent="0.2">
      <c r="A809" s="102"/>
      <c r="B809" s="102"/>
      <c r="C809" s="102"/>
      <c r="D809" s="102"/>
      <c r="E809" s="102"/>
      <c r="F809" s="102"/>
      <c r="G809" s="102"/>
      <c r="H809" s="15"/>
      <c r="K809" s="119"/>
      <c r="N809" s="102"/>
      <c r="O809" s="102"/>
    </row>
    <row r="810" spans="1:15" ht="12.75" customHeight="1" x14ac:dyDescent="0.2">
      <c r="A810" s="102"/>
      <c r="B810" s="102"/>
      <c r="C810" s="102"/>
      <c r="D810" s="102"/>
      <c r="E810" s="102"/>
      <c r="F810" s="102"/>
      <c r="G810" s="102"/>
      <c r="H810" s="15"/>
      <c r="K810" s="119"/>
      <c r="N810" s="102"/>
      <c r="O810" s="102"/>
    </row>
    <row r="811" spans="1:15" ht="12.75" customHeight="1" x14ac:dyDescent="0.2">
      <c r="A811" s="102"/>
      <c r="B811" s="102"/>
      <c r="C811" s="102"/>
      <c r="D811" s="102"/>
      <c r="E811" s="102"/>
      <c r="F811" s="102"/>
      <c r="G811" s="102"/>
      <c r="H811" s="15"/>
      <c r="K811" s="119"/>
      <c r="N811" s="102"/>
      <c r="O811" s="102"/>
    </row>
    <row r="812" spans="1:15" ht="12.75" customHeight="1" x14ac:dyDescent="0.2">
      <c r="A812" s="102"/>
      <c r="B812" s="102"/>
      <c r="C812" s="102"/>
      <c r="D812" s="102"/>
      <c r="E812" s="102"/>
      <c r="F812" s="102"/>
      <c r="G812" s="102"/>
      <c r="H812" s="15"/>
      <c r="K812" s="119"/>
      <c r="N812" s="102"/>
      <c r="O812" s="102"/>
    </row>
    <row r="813" spans="1:15" ht="12.75" customHeight="1" x14ac:dyDescent="0.2">
      <c r="A813" s="102"/>
      <c r="B813" s="102"/>
      <c r="C813" s="102"/>
      <c r="D813" s="102"/>
      <c r="E813" s="102"/>
      <c r="F813" s="102"/>
      <c r="G813" s="102"/>
      <c r="H813" s="15"/>
      <c r="K813" s="119"/>
      <c r="N813" s="102"/>
      <c r="O813" s="102"/>
    </row>
    <row r="814" spans="1:15" ht="12.75" customHeight="1" x14ac:dyDescent="0.2">
      <c r="A814" s="102"/>
      <c r="B814" s="102"/>
      <c r="C814" s="102"/>
      <c r="D814" s="102"/>
      <c r="E814" s="102"/>
      <c r="F814" s="102"/>
      <c r="G814" s="102"/>
      <c r="H814" s="15"/>
      <c r="K814" s="119"/>
      <c r="N814" s="102"/>
      <c r="O814" s="102"/>
    </row>
    <row r="815" spans="1:15" ht="12.75" customHeight="1" x14ac:dyDescent="0.2">
      <c r="A815" s="102"/>
      <c r="B815" s="102"/>
      <c r="C815" s="102"/>
      <c r="D815" s="102"/>
      <c r="E815" s="102"/>
      <c r="F815" s="102"/>
      <c r="G815" s="102"/>
      <c r="H815" s="15"/>
      <c r="K815" s="119"/>
      <c r="N815" s="102"/>
      <c r="O815" s="102"/>
    </row>
    <row r="816" spans="1:15" ht="12.75" customHeight="1" x14ac:dyDescent="0.2">
      <c r="A816" s="102"/>
      <c r="B816" s="102"/>
      <c r="C816" s="102"/>
      <c r="D816" s="102"/>
      <c r="E816" s="102"/>
      <c r="F816" s="102"/>
      <c r="G816" s="102"/>
      <c r="H816" s="15"/>
      <c r="K816" s="119"/>
      <c r="N816" s="102"/>
      <c r="O816" s="102"/>
    </row>
    <row r="817" spans="1:15" ht="12.75" customHeight="1" x14ac:dyDescent="0.2">
      <c r="A817" s="102"/>
      <c r="B817" s="102"/>
      <c r="C817" s="102"/>
      <c r="D817" s="102"/>
      <c r="E817" s="102"/>
      <c r="F817" s="102"/>
      <c r="G817" s="102"/>
      <c r="H817" s="15"/>
      <c r="K817" s="119"/>
      <c r="N817" s="102"/>
      <c r="O817" s="102"/>
    </row>
    <row r="818" spans="1:15" ht="12.75" customHeight="1" x14ac:dyDescent="0.2">
      <c r="A818" s="102"/>
      <c r="B818" s="102"/>
      <c r="C818" s="102"/>
      <c r="D818" s="102"/>
      <c r="E818" s="102"/>
      <c r="F818" s="102"/>
      <c r="G818" s="102"/>
      <c r="H818" s="15"/>
      <c r="K818" s="119"/>
      <c r="N818" s="102"/>
      <c r="O818" s="102"/>
    </row>
    <row r="819" spans="1:15" ht="12.75" customHeight="1" x14ac:dyDescent="0.2">
      <c r="A819" s="102"/>
      <c r="B819" s="102"/>
      <c r="C819" s="102"/>
      <c r="D819" s="102"/>
      <c r="E819" s="102"/>
      <c r="F819" s="102"/>
      <c r="G819" s="102"/>
      <c r="H819" s="15"/>
      <c r="K819" s="119"/>
      <c r="N819" s="102"/>
      <c r="O819" s="102"/>
    </row>
    <row r="820" spans="1:15" ht="12.75" customHeight="1" x14ac:dyDescent="0.2">
      <c r="A820" s="102"/>
      <c r="B820" s="102"/>
      <c r="C820" s="102"/>
      <c r="D820" s="102"/>
      <c r="E820" s="102"/>
      <c r="F820" s="102"/>
      <c r="G820" s="102"/>
      <c r="H820" s="15"/>
      <c r="K820" s="119"/>
      <c r="N820" s="102"/>
      <c r="O820" s="102"/>
    </row>
    <row r="821" spans="1:15" ht="12.75" customHeight="1" x14ac:dyDescent="0.2">
      <c r="A821" s="102"/>
      <c r="B821" s="102"/>
      <c r="C821" s="102"/>
      <c r="D821" s="102"/>
      <c r="E821" s="102"/>
      <c r="F821" s="102"/>
      <c r="G821" s="102"/>
      <c r="H821" s="15"/>
      <c r="K821" s="119"/>
      <c r="N821" s="102"/>
      <c r="O821" s="102"/>
    </row>
    <row r="822" spans="1:15" ht="12.75" customHeight="1" x14ac:dyDescent="0.2">
      <c r="A822" s="102"/>
      <c r="B822" s="102"/>
      <c r="C822" s="102"/>
      <c r="D822" s="102"/>
      <c r="E822" s="102"/>
      <c r="F822" s="102"/>
      <c r="G822" s="102"/>
      <c r="H822" s="15"/>
      <c r="K822" s="119"/>
      <c r="N822" s="102"/>
      <c r="O822" s="102"/>
    </row>
    <row r="823" spans="1:15" ht="12.75" customHeight="1" x14ac:dyDescent="0.2">
      <c r="A823" s="102"/>
      <c r="B823" s="102"/>
      <c r="C823" s="102"/>
      <c r="D823" s="102"/>
      <c r="E823" s="102"/>
      <c r="F823" s="102"/>
      <c r="G823" s="102"/>
      <c r="H823" s="15"/>
      <c r="K823" s="119"/>
      <c r="N823" s="102"/>
      <c r="O823" s="102"/>
    </row>
    <row r="824" spans="1:15" ht="12.75" customHeight="1" x14ac:dyDescent="0.2">
      <c r="A824" s="102"/>
      <c r="B824" s="102"/>
      <c r="C824" s="102"/>
      <c r="D824" s="102"/>
      <c r="E824" s="102"/>
      <c r="F824" s="102"/>
      <c r="G824" s="102"/>
      <c r="H824" s="15"/>
      <c r="K824" s="119"/>
      <c r="N824" s="102"/>
      <c r="O824" s="102"/>
    </row>
    <row r="825" spans="1:15" ht="12.75" customHeight="1" x14ac:dyDescent="0.2">
      <c r="A825" s="102"/>
      <c r="B825" s="102"/>
      <c r="C825" s="102"/>
      <c r="D825" s="102"/>
      <c r="E825" s="102"/>
      <c r="F825" s="102"/>
      <c r="G825" s="102"/>
      <c r="H825" s="15"/>
      <c r="K825" s="119"/>
      <c r="N825" s="102"/>
      <c r="O825" s="102"/>
    </row>
    <row r="826" spans="1:15" ht="12.75" customHeight="1" x14ac:dyDescent="0.2">
      <c r="A826" s="102"/>
      <c r="B826" s="102"/>
      <c r="C826" s="102"/>
      <c r="D826" s="102"/>
      <c r="E826" s="102"/>
      <c r="F826" s="102"/>
      <c r="G826" s="102"/>
      <c r="H826" s="15"/>
      <c r="K826" s="119"/>
      <c r="N826" s="102"/>
      <c r="O826" s="102"/>
    </row>
    <row r="827" spans="1:15" ht="12.75" customHeight="1" x14ac:dyDescent="0.2">
      <c r="A827" s="102"/>
      <c r="B827" s="102"/>
      <c r="C827" s="102"/>
      <c r="D827" s="102"/>
      <c r="E827" s="102"/>
      <c r="F827" s="102"/>
      <c r="G827" s="102"/>
      <c r="H827" s="15"/>
      <c r="K827" s="119"/>
      <c r="N827" s="102"/>
      <c r="O827" s="102"/>
    </row>
    <row r="828" spans="1:15" ht="12.75" customHeight="1" x14ac:dyDescent="0.2">
      <c r="A828" s="102"/>
      <c r="B828" s="102"/>
      <c r="C828" s="102"/>
      <c r="D828" s="102"/>
      <c r="E828" s="102"/>
      <c r="F828" s="102"/>
      <c r="G828" s="102"/>
      <c r="H828" s="15"/>
      <c r="K828" s="119"/>
      <c r="N828" s="102"/>
      <c r="O828" s="102"/>
    </row>
    <row r="829" spans="1:15" ht="12.75" customHeight="1" x14ac:dyDescent="0.2">
      <c r="A829" s="102"/>
      <c r="B829" s="102"/>
      <c r="C829" s="102"/>
      <c r="D829" s="102"/>
      <c r="E829" s="102"/>
      <c r="F829" s="102"/>
      <c r="G829" s="102"/>
      <c r="H829" s="15"/>
      <c r="K829" s="119"/>
      <c r="N829" s="102"/>
      <c r="O829" s="102"/>
    </row>
    <row r="830" spans="1:15" ht="12.75" customHeight="1" x14ac:dyDescent="0.2">
      <c r="A830" s="102"/>
      <c r="B830" s="102"/>
      <c r="C830" s="102"/>
      <c r="D830" s="102"/>
      <c r="E830" s="102"/>
      <c r="F830" s="102"/>
      <c r="G830" s="102"/>
      <c r="H830" s="15"/>
      <c r="K830" s="119"/>
      <c r="N830" s="102"/>
      <c r="O830" s="102"/>
    </row>
    <row r="831" spans="1:15" ht="12.75" customHeight="1" x14ac:dyDescent="0.2">
      <c r="A831" s="102"/>
      <c r="B831" s="102"/>
      <c r="C831" s="102"/>
      <c r="D831" s="102"/>
      <c r="E831" s="102"/>
      <c r="F831" s="102"/>
      <c r="G831" s="102"/>
      <c r="H831" s="15"/>
      <c r="K831" s="119"/>
      <c r="N831" s="102"/>
      <c r="O831" s="102"/>
    </row>
    <row r="832" spans="1:15" ht="12.75" customHeight="1" x14ac:dyDescent="0.2">
      <c r="A832" s="102"/>
      <c r="B832" s="102"/>
      <c r="C832" s="102"/>
      <c r="D832" s="102"/>
      <c r="E832" s="102"/>
      <c r="F832" s="102"/>
      <c r="G832" s="102"/>
      <c r="H832" s="15"/>
      <c r="K832" s="119"/>
      <c r="N832" s="102"/>
      <c r="O832" s="102"/>
    </row>
    <row r="833" spans="1:15" ht="12.75" customHeight="1" x14ac:dyDescent="0.2">
      <c r="A833" s="102"/>
      <c r="B833" s="102"/>
      <c r="C833" s="102"/>
      <c r="D833" s="102"/>
      <c r="E833" s="102"/>
      <c r="F833" s="102"/>
      <c r="G833" s="102"/>
      <c r="H833" s="15"/>
      <c r="K833" s="119"/>
      <c r="N833" s="102"/>
      <c r="O833" s="102"/>
    </row>
    <row r="834" spans="1:15" ht="12.75" customHeight="1" x14ac:dyDescent="0.2">
      <c r="A834" s="102"/>
      <c r="B834" s="102"/>
      <c r="C834" s="102"/>
      <c r="D834" s="102"/>
      <c r="E834" s="102"/>
      <c r="F834" s="102"/>
      <c r="G834" s="102"/>
      <c r="H834" s="15"/>
      <c r="K834" s="119"/>
      <c r="N834" s="102"/>
      <c r="O834" s="102"/>
    </row>
    <row r="835" spans="1:15" ht="12.75" customHeight="1" x14ac:dyDescent="0.2">
      <c r="A835" s="102"/>
      <c r="B835" s="102"/>
      <c r="C835" s="102"/>
      <c r="D835" s="102"/>
      <c r="E835" s="102"/>
      <c r="F835" s="102"/>
      <c r="G835" s="102"/>
      <c r="H835" s="15"/>
      <c r="K835" s="119"/>
      <c r="N835" s="102"/>
      <c r="O835" s="102"/>
    </row>
    <row r="836" spans="1:15" ht="12.75" customHeight="1" x14ac:dyDescent="0.2">
      <c r="A836" s="102"/>
      <c r="B836" s="102"/>
      <c r="C836" s="102"/>
      <c r="D836" s="102"/>
      <c r="E836" s="102"/>
      <c r="F836" s="102"/>
      <c r="G836" s="102"/>
      <c r="H836" s="15"/>
      <c r="K836" s="119"/>
      <c r="N836" s="102"/>
      <c r="O836" s="102"/>
    </row>
    <row r="837" spans="1:15" ht="12.75" customHeight="1" x14ac:dyDescent="0.2">
      <c r="A837" s="102"/>
      <c r="B837" s="102"/>
      <c r="C837" s="102"/>
      <c r="D837" s="102"/>
      <c r="E837" s="102"/>
      <c r="F837" s="102"/>
      <c r="G837" s="102"/>
      <c r="H837" s="15"/>
      <c r="K837" s="119"/>
      <c r="N837" s="102"/>
      <c r="O837" s="102"/>
    </row>
    <row r="838" spans="1:15" ht="12.75" customHeight="1" x14ac:dyDescent="0.2">
      <c r="A838" s="102"/>
      <c r="B838" s="102"/>
      <c r="C838" s="102"/>
      <c r="D838" s="102"/>
      <c r="E838" s="102"/>
      <c r="F838" s="102"/>
      <c r="G838" s="102"/>
      <c r="H838" s="15"/>
      <c r="K838" s="119"/>
      <c r="N838" s="102"/>
      <c r="O838" s="102"/>
    </row>
    <row r="839" spans="1:15" ht="12.75" customHeight="1" x14ac:dyDescent="0.2">
      <c r="A839" s="102"/>
      <c r="B839" s="102"/>
      <c r="C839" s="102"/>
      <c r="D839" s="102"/>
      <c r="E839" s="102"/>
      <c r="F839" s="102"/>
      <c r="G839" s="102"/>
      <c r="H839" s="15"/>
      <c r="K839" s="119"/>
      <c r="N839" s="102"/>
      <c r="O839" s="102"/>
    </row>
    <row r="840" spans="1:15" ht="12.75" customHeight="1" x14ac:dyDescent="0.2">
      <c r="A840" s="102"/>
      <c r="B840" s="102"/>
      <c r="C840" s="102"/>
      <c r="D840" s="102"/>
      <c r="E840" s="102"/>
      <c r="F840" s="102"/>
      <c r="G840" s="102"/>
      <c r="H840" s="15"/>
      <c r="K840" s="119"/>
      <c r="N840" s="102"/>
      <c r="O840" s="102"/>
    </row>
    <row r="841" spans="1:15" ht="12.75" customHeight="1" x14ac:dyDescent="0.2">
      <c r="A841" s="102"/>
      <c r="B841" s="102"/>
      <c r="C841" s="102"/>
      <c r="D841" s="102"/>
      <c r="E841" s="102"/>
      <c r="F841" s="102"/>
      <c r="G841" s="102"/>
      <c r="H841" s="15"/>
      <c r="K841" s="119"/>
      <c r="N841" s="102"/>
      <c r="O841" s="102"/>
    </row>
    <row r="842" spans="1:15" ht="12.75" customHeight="1" x14ac:dyDescent="0.2">
      <c r="A842" s="102"/>
      <c r="B842" s="102"/>
      <c r="C842" s="102"/>
      <c r="D842" s="102"/>
      <c r="E842" s="102"/>
      <c r="F842" s="102"/>
      <c r="G842" s="102"/>
      <c r="H842" s="15"/>
      <c r="K842" s="119"/>
      <c r="N842" s="102"/>
      <c r="O842" s="102"/>
    </row>
    <row r="843" spans="1:15" ht="12.75" customHeight="1" x14ac:dyDescent="0.2">
      <c r="A843" s="102"/>
      <c r="B843" s="102"/>
      <c r="C843" s="102"/>
      <c r="D843" s="102"/>
      <c r="E843" s="102"/>
      <c r="F843" s="102"/>
      <c r="G843" s="102"/>
      <c r="H843" s="15"/>
      <c r="K843" s="119"/>
      <c r="N843" s="102"/>
      <c r="O843" s="102"/>
    </row>
    <row r="844" spans="1:15" ht="12.75" customHeight="1" x14ac:dyDescent="0.2">
      <c r="A844" s="102"/>
      <c r="B844" s="102"/>
      <c r="C844" s="102"/>
      <c r="D844" s="102"/>
      <c r="E844" s="102"/>
      <c r="F844" s="102"/>
      <c r="G844" s="102"/>
      <c r="H844" s="15"/>
      <c r="K844" s="119"/>
      <c r="N844" s="102"/>
      <c r="O844" s="102"/>
    </row>
    <row r="845" spans="1:15" ht="12.75" customHeight="1" x14ac:dyDescent="0.2">
      <c r="A845" s="102"/>
      <c r="B845" s="102"/>
      <c r="C845" s="102"/>
      <c r="D845" s="102"/>
      <c r="E845" s="102"/>
      <c r="F845" s="102"/>
      <c r="G845" s="102"/>
      <c r="H845" s="15"/>
      <c r="K845" s="119"/>
      <c r="N845" s="102"/>
      <c r="O845" s="102"/>
    </row>
    <row r="846" spans="1:15" ht="12.75" customHeight="1" x14ac:dyDescent="0.2">
      <c r="A846" s="102"/>
      <c r="B846" s="102"/>
      <c r="C846" s="102"/>
      <c r="D846" s="102"/>
      <c r="E846" s="102"/>
      <c r="F846" s="102"/>
      <c r="G846" s="102"/>
      <c r="H846" s="15"/>
      <c r="K846" s="119"/>
      <c r="N846" s="102"/>
      <c r="O846" s="102"/>
    </row>
    <row r="847" spans="1:15" ht="12.75" customHeight="1" x14ac:dyDescent="0.2">
      <c r="A847" s="102"/>
      <c r="B847" s="102"/>
      <c r="C847" s="102"/>
      <c r="D847" s="102"/>
      <c r="E847" s="102"/>
      <c r="F847" s="102"/>
      <c r="G847" s="102"/>
      <c r="H847" s="15"/>
      <c r="K847" s="119"/>
      <c r="N847" s="102"/>
      <c r="O847" s="102"/>
    </row>
    <row r="848" spans="1:15" ht="12.75" customHeight="1" x14ac:dyDescent="0.2">
      <c r="A848" s="102"/>
      <c r="B848" s="102"/>
      <c r="C848" s="102"/>
      <c r="D848" s="102"/>
      <c r="E848" s="102"/>
      <c r="F848" s="102"/>
      <c r="G848" s="102"/>
      <c r="H848" s="15"/>
      <c r="K848" s="119"/>
      <c r="N848" s="102"/>
      <c r="O848" s="102"/>
    </row>
    <row r="849" spans="1:15" ht="12.75" customHeight="1" x14ac:dyDescent="0.2">
      <c r="A849" s="102"/>
      <c r="B849" s="102"/>
      <c r="C849" s="102"/>
      <c r="D849" s="102"/>
      <c r="E849" s="102"/>
      <c r="F849" s="102"/>
      <c r="G849" s="102"/>
      <c r="H849" s="15"/>
      <c r="K849" s="119"/>
      <c r="N849" s="102"/>
      <c r="O849" s="102"/>
    </row>
    <row r="850" spans="1:15" ht="12.75" customHeight="1" x14ac:dyDescent="0.2">
      <c r="A850" s="102"/>
      <c r="B850" s="102"/>
      <c r="C850" s="102"/>
      <c r="D850" s="102"/>
      <c r="E850" s="102"/>
      <c r="F850" s="102"/>
      <c r="G850" s="102"/>
      <c r="H850" s="15"/>
      <c r="K850" s="119"/>
      <c r="N850" s="102"/>
      <c r="O850" s="102"/>
    </row>
    <row r="851" spans="1:15" ht="12.75" customHeight="1" x14ac:dyDescent="0.2">
      <c r="A851" s="102"/>
      <c r="B851" s="102"/>
      <c r="C851" s="102"/>
      <c r="D851" s="102"/>
      <c r="E851" s="102"/>
      <c r="F851" s="102"/>
      <c r="G851" s="102"/>
      <c r="H851" s="15"/>
      <c r="K851" s="119"/>
      <c r="N851" s="102"/>
      <c r="O851" s="102"/>
    </row>
    <row r="852" spans="1:15" ht="12.75" customHeight="1" x14ac:dyDescent="0.2">
      <c r="A852" s="102"/>
      <c r="B852" s="102"/>
      <c r="C852" s="102"/>
      <c r="D852" s="102"/>
      <c r="E852" s="102"/>
      <c r="F852" s="102"/>
      <c r="G852" s="102"/>
      <c r="H852" s="15"/>
      <c r="K852" s="119"/>
      <c r="N852" s="102"/>
      <c r="O852" s="102"/>
    </row>
    <row r="853" spans="1:15" ht="12.75" customHeight="1" x14ac:dyDescent="0.2">
      <c r="A853" s="102"/>
      <c r="B853" s="102"/>
      <c r="C853" s="102"/>
      <c r="D853" s="102"/>
      <c r="E853" s="102"/>
      <c r="F853" s="102"/>
      <c r="G853" s="102"/>
      <c r="H853" s="15"/>
      <c r="K853" s="119"/>
      <c r="N853" s="102"/>
      <c r="O853" s="102"/>
    </row>
    <row r="854" spans="1:15" ht="12.75" customHeight="1" x14ac:dyDescent="0.2">
      <c r="A854" s="102"/>
      <c r="B854" s="102"/>
      <c r="C854" s="102"/>
      <c r="D854" s="102"/>
      <c r="E854" s="102"/>
      <c r="F854" s="102"/>
      <c r="G854" s="102"/>
      <c r="H854" s="15"/>
      <c r="K854" s="119"/>
      <c r="N854" s="102"/>
      <c r="O854" s="102"/>
    </row>
    <row r="855" spans="1:15" ht="12.75" customHeight="1" x14ac:dyDescent="0.2">
      <c r="A855" s="102"/>
      <c r="B855" s="102"/>
      <c r="C855" s="102"/>
      <c r="D855" s="102"/>
      <c r="E855" s="102"/>
      <c r="F855" s="102"/>
      <c r="G855" s="102"/>
      <c r="H855" s="15"/>
      <c r="K855" s="119"/>
      <c r="N855" s="102"/>
      <c r="O855" s="102"/>
    </row>
    <row r="856" spans="1:15" ht="12.75" customHeight="1" x14ac:dyDescent="0.2">
      <c r="A856" s="102"/>
      <c r="B856" s="102"/>
      <c r="C856" s="102"/>
      <c r="D856" s="102"/>
      <c r="E856" s="102"/>
      <c r="F856" s="102"/>
      <c r="G856" s="102"/>
      <c r="H856" s="15"/>
      <c r="K856" s="119"/>
      <c r="N856" s="102"/>
      <c r="O856" s="102"/>
    </row>
    <row r="857" spans="1:15" ht="12.75" customHeight="1" x14ac:dyDescent="0.2">
      <c r="A857" s="102"/>
      <c r="B857" s="102"/>
      <c r="C857" s="102"/>
      <c r="D857" s="102"/>
      <c r="E857" s="102"/>
      <c r="F857" s="102"/>
      <c r="G857" s="102"/>
      <c r="H857" s="15"/>
      <c r="K857" s="119"/>
      <c r="N857" s="102"/>
      <c r="O857" s="102"/>
    </row>
    <row r="858" spans="1:15" ht="12.75" customHeight="1" x14ac:dyDescent="0.2">
      <c r="A858" s="102"/>
      <c r="B858" s="102"/>
      <c r="C858" s="102"/>
      <c r="D858" s="102"/>
      <c r="E858" s="102"/>
      <c r="F858" s="102"/>
      <c r="G858" s="102"/>
      <c r="H858" s="15"/>
      <c r="K858" s="119"/>
      <c r="N858" s="102"/>
      <c r="O858" s="102"/>
    </row>
    <row r="859" spans="1:15" ht="12.75" customHeight="1" x14ac:dyDescent="0.2">
      <c r="A859" s="102"/>
      <c r="B859" s="102"/>
      <c r="C859" s="102"/>
      <c r="D859" s="102"/>
      <c r="E859" s="102"/>
      <c r="F859" s="102"/>
      <c r="G859" s="102"/>
      <c r="H859" s="15"/>
      <c r="K859" s="119"/>
      <c r="N859" s="102"/>
      <c r="O859" s="102"/>
    </row>
    <row r="860" spans="1:15" ht="12.75" customHeight="1" x14ac:dyDescent="0.2">
      <c r="A860" s="102"/>
      <c r="B860" s="102"/>
      <c r="C860" s="102"/>
      <c r="D860" s="102"/>
      <c r="E860" s="102"/>
      <c r="F860" s="102"/>
      <c r="G860" s="102"/>
      <c r="H860" s="15"/>
      <c r="K860" s="119"/>
      <c r="N860" s="102"/>
      <c r="O860" s="102"/>
    </row>
    <row r="861" spans="1:15" ht="12.75" customHeight="1" x14ac:dyDescent="0.2">
      <c r="A861" s="102"/>
      <c r="B861" s="102"/>
      <c r="C861" s="102"/>
      <c r="D861" s="102"/>
      <c r="E861" s="102"/>
      <c r="F861" s="102"/>
      <c r="G861" s="102"/>
      <c r="H861" s="15"/>
      <c r="K861" s="119"/>
      <c r="N861" s="102"/>
      <c r="O861" s="102"/>
    </row>
    <row r="862" spans="1:15" ht="12.75" customHeight="1" x14ac:dyDescent="0.2">
      <c r="A862" s="102"/>
      <c r="B862" s="102"/>
      <c r="C862" s="102"/>
      <c r="D862" s="102"/>
      <c r="E862" s="102"/>
      <c r="F862" s="102"/>
      <c r="G862" s="102"/>
      <c r="H862" s="15"/>
      <c r="K862" s="119"/>
      <c r="N862" s="102"/>
      <c r="O862" s="102"/>
    </row>
    <row r="863" spans="1:15" ht="12.75" customHeight="1" x14ac:dyDescent="0.2">
      <c r="A863" s="102"/>
      <c r="B863" s="102"/>
      <c r="C863" s="102"/>
      <c r="D863" s="102"/>
      <c r="E863" s="102"/>
      <c r="F863" s="102"/>
      <c r="G863" s="102"/>
      <c r="H863" s="15"/>
      <c r="K863" s="119"/>
      <c r="N863" s="102"/>
      <c r="O863" s="102"/>
    </row>
    <row r="864" spans="1:15" ht="12.75" customHeight="1" x14ac:dyDescent="0.2">
      <c r="A864" s="102"/>
      <c r="B864" s="102"/>
      <c r="C864" s="102"/>
      <c r="D864" s="102"/>
      <c r="E864" s="102"/>
      <c r="F864" s="102"/>
      <c r="G864" s="102"/>
      <c r="H864" s="15"/>
      <c r="K864" s="119"/>
      <c r="N864" s="102"/>
      <c r="O864" s="102"/>
    </row>
    <row r="865" spans="1:15" ht="12.75" customHeight="1" x14ac:dyDescent="0.2">
      <c r="A865" s="102"/>
      <c r="B865" s="102"/>
      <c r="C865" s="102"/>
      <c r="D865" s="102"/>
      <c r="E865" s="102"/>
      <c r="F865" s="102"/>
      <c r="G865" s="102"/>
      <c r="H865" s="15"/>
      <c r="K865" s="119"/>
      <c r="N865" s="102"/>
      <c r="O865" s="102"/>
    </row>
    <row r="866" spans="1:15" ht="12.75" customHeight="1" x14ac:dyDescent="0.2">
      <c r="A866" s="102"/>
      <c r="B866" s="102"/>
      <c r="C866" s="102"/>
      <c r="D866" s="102"/>
      <c r="E866" s="102"/>
      <c r="F866" s="102"/>
      <c r="G866" s="102"/>
      <c r="H866" s="15"/>
      <c r="K866" s="119"/>
      <c r="N866" s="102"/>
      <c r="O866" s="102"/>
    </row>
    <row r="867" spans="1:15" ht="12.75" customHeight="1" x14ac:dyDescent="0.2">
      <c r="A867" s="102"/>
      <c r="B867" s="102"/>
      <c r="C867" s="102"/>
      <c r="D867" s="102"/>
      <c r="E867" s="102"/>
      <c r="F867" s="102"/>
      <c r="G867" s="102"/>
      <c r="H867" s="15"/>
      <c r="K867" s="119"/>
      <c r="N867" s="102"/>
      <c r="O867" s="102"/>
    </row>
    <row r="868" spans="1:15" ht="12.75" customHeight="1" x14ac:dyDescent="0.2">
      <c r="A868" s="102"/>
      <c r="B868" s="102"/>
      <c r="C868" s="102"/>
      <c r="D868" s="102"/>
      <c r="E868" s="102"/>
      <c r="F868" s="102"/>
      <c r="G868" s="102"/>
      <c r="H868" s="15"/>
      <c r="K868" s="119"/>
      <c r="N868" s="102"/>
      <c r="O868" s="102"/>
    </row>
    <row r="869" spans="1:15" ht="12.75" customHeight="1" x14ac:dyDescent="0.2">
      <c r="A869" s="102"/>
      <c r="B869" s="102"/>
      <c r="C869" s="102"/>
      <c r="D869" s="102"/>
      <c r="E869" s="102"/>
      <c r="F869" s="102"/>
      <c r="G869" s="102"/>
      <c r="H869" s="15"/>
      <c r="K869" s="119"/>
      <c r="N869" s="102"/>
      <c r="O869" s="102"/>
    </row>
    <row r="870" spans="1:15" ht="12.75" customHeight="1" x14ac:dyDescent="0.2">
      <c r="A870" s="102"/>
      <c r="B870" s="102"/>
      <c r="C870" s="102"/>
      <c r="D870" s="102"/>
      <c r="E870" s="102"/>
      <c r="F870" s="102"/>
      <c r="G870" s="102"/>
      <c r="H870" s="15"/>
      <c r="K870" s="119"/>
      <c r="N870" s="102"/>
      <c r="O870" s="102"/>
    </row>
    <row r="871" spans="1:15" ht="12.75" customHeight="1" x14ac:dyDescent="0.2">
      <c r="A871" s="102"/>
      <c r="B871" s="102"/>
      <c r="C871" s="102"/>
      <c r="D871" s="102"/>
      <c r="E871" s="102"/>
      <c r="F871" s="102"/>
      <c r="G871" s="102"/>
      <c r="H871" s="15"/>
      <c r="K871" s="119"/>
      <c r="N871" s="102"/>
      <c r="O871" s="102"/>
    </row>
    <row r="872" spans="1:15" ht="12.75" customHeight="1" x14ac:dyDescent="0.2">
      <c r="A872" s="102"/>
      <c r="B872" s="102"/>
      <c r="C872" s="102"/>
      <c r="D872" s="102"/>
      <c r="E872" s="102"/>
      <c r="F872" s="102"/>
      <c r="G872" s="102"/>
      <c r="H872" s="15"/>
      <c r="K872" s="119"/>
      <c r="N872" s="102"/>
      <c r="O872" s="102"/>
    </row>
    <row r="873" spans="1:15" ht="12.75" customHeight="1" x14ac:dyDescent="0.2">
      <c r="A873" s="102"/>
      <c r="B873" s="102"/>
      <c r="C873" s="102"/>
      <c r="D873" s="102"/>
      <c r="E873" s="102"/>
      <c r="F873" s="102"/>
      <c r="G873" s="102"/>
      <c r="H873" s="15"/>
      <c r="K873" s="119"/>
      <c r="N873" s="102"/>
      <c r="O873" s="102"/>
    </row>
    <row r="874" spans="1:15" ht="12.75" customHeight="1" x14ac:dyDescent="0.2">
      <c r="A874" s="102"/>
      <c r="B874" s="102"/>
      <c r="C874" s="102"/>
      <c r="D874" s="102"/>
      <c r="E874" s="102"/>
      <c r="F874" s="102"/>
      <c r="G874" s="102"/>
      <c r="H874" s="15"/>
      <c r="K874" s="119"/>
      <c r="N874" s="102"/>
      <c r="O874" s="102"/>
    </row>
    <row r="875" spans="1:15" ht="12.75" customHeight="1" x14ac:dyDescent="0.2">
      <c r="A875" s="102"/>
      <c r="B875" s="102"/>
      <c r="C875" s="102"/>
      <c r="D875" s="102"/>
      <c r="E875" s="102"/>
      <c r="F875" s="102"/>
      <c r="G875" s="102"/>
      <c r="H875" s="15"/>
      <c r="K875" s="119"/>
      <c r="N875" s="102"/>
      <c r="O875" s="102"/>
    </row>
    <row r="876" spans="1:15" ht="12.75" customHeight="1" x14ac:dyDescent="0.2">
      <c r="A876" s="102"/>
      <c r="B876" s="102"/>
      <c r="C876" s="102"/>
      <c r="D876" s="102"/>
      <c r="E876" s="102"/>
      <c r="F876" s="102"/>
      <c r="G876" s="102"/>
      <c r="H876" s="15"/>
      <c r="K876" s="119"/>
      <c r="N876" s="102"/>
      <c r="O876" s="102"/>
    </row>
    <row r="877" spans="1:15" ht="12.75" customHeight="1" x14ac:dyDescent="0.2">
      <c r="A877" s="102"/>
      <c r="B877" s="102"/>
      <c r="C877" s="102"/>
      <c r="D877" s="102"/>
      <c r="E877" s="102"/>
      <c r="F877" s="102"/>
      <c r="G877" s="102"/>
      <c r="H877" s="15"/>
      <c r="K877" s="119"/>
      <c r="N877" s="102"/>
      <c r="O877" s="102"/>
    </row>
    <row r="878" spans="1:15" ht="12.75" customHeight="1" x14ac:dyDescent="0.2">
      <c r="A878" s="102"/>
      <c r="B878" s="102"/>
      <c r="C878" s="102"/>
      <c r="D878" s="102"/>
      <c r="E878" s="102"/>
      <c r="F878" s="102"/>
      <c r="G878" s="102"/>
      <c r="H878" s="15"/>
      <c r="K878" s="119"/>
      <c r="N878" s="102"/>
      <c r="O878" s="102"/>
    </row>
    <row r="879" spans="1:15" ht="12.75" customHeight="1" x14ac:dyDescent="0.2">
      <c r="A879" s="102"/>
      <c r="B879" s="102"/>
      <c r="C879" s="102"/>
      <c r="D879" s="102"/>
      <c r="E879" s="102"/>
      <c r="F879" s="102"/>
      <c r="G879" s="102"/>
      <c r="H879" s="15"/>
      <c r="K879" s="119"/>
      <c r="N879" s="102"/>
      <c r="O879" s="102"/>
    </row>
    <row r="880" spans="1:15" ht="12.75" customHeight="1" x14ac:dyDescent="0.2">
      <c r="A880" s="102"/>
      <c r="B880" s="102"/>
      <c r="C880" s="102"/>
      <c r="D880" s="102"/>
      <c r="E880" s="102"/>
      <c r="F880" s="102"/>
      <c r="G880" s="102"/>
      <c r="H880" s="15"/>
      <c r="K880" s="119"/>
      <c r="N880" s="102"/>
      <c r="O880" s="102"/>
    </row>
    <row r="881" spans="1:15" ht="12.75" customHeight="1" x14ac:dyDescent="0.2">
      <c r="A881" s="102"/>
      <c r="B881" s="102"/>
      <c r="C881" s="102"/>
      <c r="D881" s="102"/>
      <c r="E881" s="102"/>
      <c r="F881" s="102"/>
      <c r="G881" s="102"/>
      <c r="H881" s="15"/>
      <c r="K881" s="119"/>
      <c r="N881" s="102"/>
      <c r="O881" s="102"/>
    </row>
    <row r="882" spans="1:15" ht="12.75" customHeight="1" x14ac:dyDescent="0.2">
      <c r="A882" s="102"/>
      <c r="B882" s="102"/>
      <c r="C882" s="102"/>
      <c r="D882" s="102"/>
      <c r="E882" s="102"/>
      <c r="F882" s="102"/>
      <c r="G882" s="102"/>
      <c r="H882" s="15"/>
      <c r="K882" s="119"/>
      <c r="N882" s="102"/>
      <c r="O882" s="102"/>
    </row>
    <row r="883" spans="1:15" ht="12.75" customHeight="1" x14ac:dyDescent="0.2">
      <c r="A883" s="102"/>
      <c r="B883" s="102"/>
      <c r="C883" s="102"/>
      <c r="D883" s="102"/>
      <c r="E883" s="102"/>
      <c r="F883" s="102"/>
      <c r="G883" s="102"/>
      <c r="H883" s="15"/>
      <c r="K883" s="119"/>
      <c r="N883" s="102"/>
      <c r="O883" s="102"/>
    </row>
    <row r="884" spans="1:15" ht="12.75" customHeight="1" x14ac:dyDescent="0.2">
      <c r="A884" s="102"/>
      <c r="B884" s="102"/>
      <c r="C884" s="102"/>
      <c r="D884" s="102"/>
      <c r="E884" s="102"/>
      <c r="F884" s="102"/>
      <c r="G884" s="102"/>
      <c r="H884" s="15"/>
      <c r="K884" s="119"/>
      <c r="N884" s="102"/>
      <c r="O884" s="102"/>
    </row>
    <row r="885" spans="1:15" ht="12.75" customHeight="1" x14ac:dyDescent="0.2">
      <c r="A885" s="102"/>
      <c r="B885" s="102"/>
      <c r="C885" s="102"/>
      <c r="D885" s="102"/>
      <c r="E885" s="102"/>
      <c r="F885" s="102"/>
      <c r="G885" s="102"/>
      <c r="H885" s="15"/>
      <c r="K885" s="119"/>
      <c r="N885" s="102"/>
      <c r="O885" s="102"/>
    </row>
    <row r="886" spans="1:15" ht="12.75" customHeight="1" x14ac:dyDescent="0.2">
      <c r="A886" s="102"/>
      <c r="B886" s="102"/>
      <c r="C886" s="102"/>
      <c r="D886" s="102"/>
      <c r="E886" s="102"/>
      <c r="F886" s="102"/>
      <c r="G886" s="102"/>
      <c r="H886" s="15"/>
      <c r="K886" s="119"/>
      <c r="N886" s="102"/>
      <c r="O886" s="102"/>
    </row>
    <row r="887" spans="1:15" ht="12.75" customHeight="1" x14ac:dyDescent="0.2">
      <c r="A887" s="102"/>
      <c r="B887" s="102"/>
      <c r="C887" s="102"/>
      <c r="D887" s="102"/>
      <c r="E887" s="102"/>
      <c r="F887" s="102"/>
      <c r="G887" s="102"/>
      <c r="H887" s="15"/>
      <c r="K887" s="119"/>
      <c r="N887" s="102"/>
      <c r="O887" s="102"/>
    </row>
    <row r="888" spans="1:15" ht="12.75" customHeight="1" x14ac:dyDescent="0.2">
      <c r="A888" s="102"/>
      <c r="B888" s="102"/>
      <c r="C888" s="102"/>
      <c r="D888" s="102"/>
      <c r="E888" s="102"/>
      <c r="F888" s="102"/>
      <c r="G888" s="102"/>
      <c r="H888" s="15"/>
      <c r="K888" s="119"/>
      <c r="N888" s="102"/>
      <c r="O888" s="102"/>
    </row>
    <row r="889" spans="1:15" ht="12.75" customHeight="1" x14ac:dyDescent="0.2">
      <c r="A889" s="102"/>
      <c r="B889" s="102"/>
      <c r="C889" s="102"/>
      <c r="D889" s="102"/>
      <c r="E889" s="102"/>
      <c r="F889" s="102"/>
      <c r="G889" s="102"/>
      <c r="H889" s="15"/>
      <c r="K889" s="119"/>
      <c r="N889" s="102"/>
      <c r="O889" s="102"/>
    </row>
    <row r="890" spans="1:15" ht="12.75" customHeight="1" x14ac:dyDescent="0.2">
      <c r="A890" s="102"/>
      <c r="B890" s="102"/>
      <c r="C890" s="102"/>
      <c r="D890" s="102"/>
      <c r="E890" s="102"/>
      <c r="F890" s="102"/>
      <c r="G890" s="102"/>
      <c r="H890" s="15"/>
      <c r="K890" s="119"/>
      <c r="N890" s="102"/>
      <c r="O890" s="102"/>
    </row>
    <row r="891" spans="1:15" ht="12.75" customHeight="1" x14ac:dyDescent="0.2">
      <c r="A891" s="102"/>
      <c r="B891" s="102"/>
      <c r="C891" s="102"/>
      <c r="D891" s="102"/>
      <c r="E891" s="102"/>
      <c r="F891" s="102"/>
      <c r="G891" s="102"/>
      <c r="H891" s="15"/>
      <c r="K891" s="119"/>
      <c r="N891" s="102"/>
      <c r="O891" s="102"/>
    </row>
    <row r="892" spans="1:15" ht="12.75" customHeight="1" x14ac:dyDescent="0.2">
      <c r="A892" s="102"/>
      <c r="B892" s="102"/>
      <c r="C892" s="102"/>
      <c r="D892" s="102"/>
      <c r="E892" s="102"/>
      <c r="F892" s="102"/>
      <c r="G892" s="102"/>
      <c r="H892" s="15"/>
      <c r="K892" s="119"/>
      <c r="N892" s="102"/>
      <c r="O892" s="102"/>
    </row>
    <row r="893" spans="1:15" ht="12.75" customHeight="1" x14ac:dyDescent="0.2">
      <c r="A893" s="102"/>
      <c r="B893" s="102"/>
      <c r="C893" s="102"/>
      <c r="D893" s="102"/>
      <c r="E893" s="102"/>
      <c r="F893" s="102"/>
      <c r="G893" s="102"/>
      <c r="H893" s="15"/>
      <c r="K893" s="119"/>
      <c r="N893" s="102"/>
      <c r="O893" s="102"/>
    </row>
    <row r="894" spans="1:15" ht="12.75" customHeight="1" x14ac:dyDescent="0.2">
      <c r="A894" s="102"/>
      <c r="B894" s="102"/>
      <c r="C894" s="102"/>
      <c r="D894" s="102"/>
      <c r="E894" s="102"/>
      <c r="F894" s="102"/>
      <c r="G894" s="102"/>
      <c r="H894" s="15"/>
      <c r="K894" s="119"/>
      <c r="N894" s="102"/>
      <c r="O894" s="102"/>
    </row>
    <row r="895" spans="1:15" ht="12.75" customHeight="1" x14ac:dyDescent="0.2">
      <c r="A895" s="102"/>
      <c r="B895" s="102"/>
      <c r="C895" s="102"/>
      <c r="D895" s="102"/>
      <c r="E895" s="102"/>
      <c r="F895" s="102"/>
      <c r="G895" s="102"/>
      <c r="H895" s="15"/>
      <c r="K895" s="119"/>
      <c r="N895" s="102"/>
      <c r="O895" s="102"/>
    </row>
    <row r="896" spans="1:15" ht="12.75" customHeight="1" x14ac:dyDescent="0.2">
      <c r="A896" s="102"/>
      <c r="B896" s="102"/>
      <c r="C896" s="102"/>
      <c r="D896" s="102"/>
      <c r="E896" s="102"/>
      <c r="F896" s="102"/>
      <c r="G896" s="102"/>
      <c r="H896" s="15"/>
      <c r="K896" s="119"/>
      <c r="N896" s="102"/>
      <c r="O896" s="102"/>
    </row>
    <row r="897" spans="1:15" ht="12.75" customHeight="1" x14ac:dyDescent="0.2">
      <c r="A897" s="102"/>
      <c r="B897" s="102"/>
      <c r="C897" s="102"/>
      <c r="D897" s="102"/>
      <c r="E897" s="102"/>
      <c r="F897" s="102"/>
      <c r="G897" s="102"/>
      <c r="H897" s="15"/>
      <c r="K897" s="119"/>
      <c r="N897" s="102"/>
      <c r="O897" s="102"/>
    </row>
    <row r="898" spans="1:15" ht="12.75" customHeight="1" x14ac:dyDescent="0.2">
      <c r="A898" s="102"/>
      <c r="B898" s="102"/>
      <c r="C898" s="102"/>
      <c r="D898" s="102"/>
      <c r="E898" s="102"/>
      <c r="F898" s="102"/>
      <c r="G898" s="102"/>
      <c r="H898" s="15"/>
      <c r="K898" s="119"/>
      <c r="N898" s="102"/>
      <c r="O898" s="102"/>
    </row>
    <row r="899" spans="1:15" ht="12.75" customHeight="1" x14ac:dyDescent="0.2">
      <c r="A899" s="102"/>
      <c r="B899" s="102"/>
      <c r="C899" s="102"/>
      <c r="D899" s="102"/>
      <c r="E899" s="102"/>
      <c r="F899" s="102"/>
      <c r="G899" s="102"/>
      <c r="H899" s="15"/>
      <c r="K899" s="119"/>
      <c r="N899" s="102"/>
      <c r="O899" s="102"/>
    </row>
    <row r="900" spans="1:15" ht="12.75" customHeight="1" x14ac:dyDescent="0.2">
      <c r="A900" s="102"/>
      <c r="B900" s="102"/>
      <c r="C900" s="102"/>
      <c r="D900" s="102"/>
      <c r="E900" s="102"/>
      <c r="F900" s="102"/>
      <c r="G900" s="102"/>
      <c r="H900" s="15"/>
      <c r="K900" s="119"/>
      <c r="N900" s="102"/>
      <c r="O900" s="102"/>
    </row>
    <row r="901" spans="1:15" ht="12.75" customHeight="1" x14ac:dyDescent="0.2">
      <c r="A901" s="102"/>
      <c r="B901" s="102"/>
      <c r="C901" s="102"/>
      <c r="D901" s="102"/>
      <c r="E901" s="102"/>
      <c r="F901" s="102"/>
      <c r="G901" s="102"/>
      <c r="H901" s="15"/>
      <c r="K901" s="119"/>
      <c r="N901" s="102"/>
      <c r="O901" s="102"/>
    </row>
    <row r="902" spans="1:15" ht="12.75" customHeight="1" x14ac:dyDescent="0.2">
      <c r="A902" s="102"/>
      <c r="B902" s="102"/>
      <c r="C902" s="102"/>
      <c r="D902" s="102"/>
      <c r="E902" s="102"/>
      <c r="F902" s="102"/>
      <c r="G902" s="102"/>
      <c r="H902" s="15"/>
      <c r="K902" s="119"/>
      <c r="N902" s="102"/>
      <c r="O902" s="102"/>
    </row>
    <row r="903" spans="1:15" ht="12.75" customHeight="1" x14ac:dyDescent="0.2">
      <c r="A903" s="102"/>
      <c r="B903" s="102"/>
      <c r="C903" s="102"/>
      <c r="D903" s="102"/>
      <c r="E903" s="102"/>
      <c r="F903" s="102"/>
      <c r="G903" s="102"/>
      <c r="H903" s="15"/>
      <c r="K903" s="119"/>
      <c r="N903" s="102"/>
      <c r="O903" s="102"/>
    </row>
    <row r="904" spans="1:15" ht="12.75" customHeight="1" x14ac:dyDescent="0.2">
      <c r="A904" s="102"/>
      <c r="B904" s="102"/>
      <c r="C904" s="102"/>
      <c r="D904" s="102"/>
      <c r="E904" s="102"/>
      <c r="F904" s="102"/>
      <c r="G904" s="102"/>
      <c r="H904" s="15"/>
      <c r="K904" s="119"/>
      <c r="N904" s="102"/>
      <c r="O904" s="102"/>
    </row>
    <row r="905" spans="1:15" ht="12.75" customHeight="1" x14ac:dyDescent="0.2">
      <c r="A905" s="102"/>
      <c r="B905" s="102"/>
      <c r="C905" s="102"/>
      <c r="D905" s="102"/>
      <c r="E905" s="102"/>
      <c r="F905" s="102"/>
      <c r="G905" s="102"/>
      <c r="H905" s="15"/>
      <c r="K905" s="119"/>
      <c r="N905" s="102"/>
      <c r="O905" s="102"/>
    </row>
    <row r="906" spans="1:15" ht="12.75" customHeight="1" x14ac:dyDescent="0.2">
      <c r="A906" s="102"/>
      <c r="B906" s="102"/>
      <c r="C906" s="102"/>
      <c r="D906" s="102"/>
      <c r="E906" s="102"/>
      <c r="F906" s="102"/>
      <c r="G906" s="102"/>
      <c r="H906" s="15"/>
      <c r="K906" s="119"/>
      <c r="N906" s="102"/>
      <c r="O906" s="102"/>
    </row>
    <row r="907" spans="1:15" ht="12.75" customHeight="1" x14ac:dyDescent="0.2">
      <c r="A907" s="102"/>
      <c r="B907" s="102"/>
      <c r="C907" s="102"/>
      <c r="D907" s="102"/>
      <c r="E907" s="102"/>
      <c r="F907" s="102"/>
      <c r="G907" s="102"/>
      <c r="H907" s="15"/>
      <c r="K907" s="119"/>
      <c r="N907" s="102"/>
      <c r="O907" s="102"/>
    </row>
    <row r="908" spans="1:15" ht="12.75" customHeight="1" x14ac:dyDescent="0.2">
      <c r="A908" s="102"/>
      <c r="B908" s="102"/>
      <c r="C908" s="102"/>
      <c r="D908" s="102"/>
      <c r="E908" s="102"/>
      <c r="F908" s="102"/>
      <c r="G908" s="102"/>
      <c r="H908" s="15"/>
      <c r="K908" s="119"/>
      <c r="N908" s="102"/>
      <c r="O908" s="102"/>
    </row>
    <row r="909" spans="1:15" ht="12.75" customHeight="1" x14ac:dyDescent="0.2">
      <c r="A909" s="102"/>
      <c r="B909" s="102"/>
      <c r="C909" s="102"/>
      <c r="D909" s="102"/>
      <c r="E909" s="102"/>
      <c r="F909" s="102"/>
      <c r="G909" s="102"/>
      <c r="H909" s="15"/>
      <c r="K909" s="119"/>
      <c r="N909" s="102"/>
      <c r="O909" s="102"/>
    </row>
    <row r="910" spans="1:15" ht="12.75" customHeight="1" x14ac:dyDescent="0.2">
      <c r="A910" s="102"/>
      <c r="B910" s="102"/>
      <c r="C910" s="102"/>
      <c r="D910" s="102"/>
      <c r="E910" s="102"/>
      <c r="F910" s="102"/>
      <c r="G910" s="102"/>
      <c r="H910" s="15"/>
      <c r="K910" s="119"/>
      <c r="N910" s="102"/>
      <c r="O910" s="102"/>
    </row>
    <row r="911" spans="1:15" ht="12.75" customHeight="1" x14ac:dyDescent="0.2">
      <c r="A911" s="102"/>
      <c r="B911" s="102"/>
      <c r="C911" s="102"/>
      <c r="D911" s="102"/>
      <c r="E911" s="102"/>
      <c r="F911" s="102"/>
      <c r="G911" s="102"/>
      <c r="H911" s="15"/>
      <c r="K911" s="119"/>
      <c r="N911" s="102"/>
      <c r="O911" s="102"/>
    </row>
    <row r="912" spans="1:15" ht="12.75" customHeight="1" x14ac:dyDescent="0.2">
      <c r="A912" s="102"/>
      <c r="B912" s="102"/>
      <c r="C912" s="102"/>
      <c r="D912" s="102"/>
      <c r="E912" s="102"/>
      <c r="F912" s="102"/>
      <c r="G912" s="102"/>
      <c r="H912" s="15"/>
      <c r="K912" s="119"/>
      <c r="N912" s="102"/>
      <c r="O912" s="102"/>
    </row>
    <row r="913" spans="1:15" ht="12.75" customHeight="1" x14ac:dyDescent="0.2">
      <c r="A913" s="102"/>
      <c r="B913" s="102"/>
      <c r="C913" s="102"/>
      <c r="D913" s="102"/>
      <c r="E913" s="102"/>
      <c r="F913" s="102"/>
      <c r="G913" s="102"/>
      <c r="H913" s="15"/>
      <c r="K913" s="119"/>
      <c r="N913" s="102"/>
      <c r="O913" s="102"/>
    </row>
    <row r="914" spans="1:15" ht="12.75" customHeight="1" x14ac:dyDescent="0.2">
      <c r="A914" s="102"/>
      <c r="B914" s="102"/>
      <c r="C914" s="102"/>
      <c r="D914" s="102"/>
      <c r="E914" s="102"/>
      <c r="F914" s="102"/>
      <c r="G914" s="102"/>
      <c r="H914" s="15"/>
      <c r="K914" s="119"/>
      <c r="N914" s="102"/>
      <c r="O914" s="102"/>
    </row>
    <row r="915" spans="1:15" ht="12.75" customHeight="1" x14ac:dyDescent="0.2">
      <c r="A915" s="102"/>
      <c r="B915" s="102"/>
      <c r="C915" s="102"/>
      <c r="D915" s="102"/>
      <c r="E915" s="102"/>
      <c r="F915" s="102"/>
      <c r="G915" s="102"/>
      <c r="H915" s="15"/>
      <c r="K915" s="119"/>
      <c r="N915" s="102"/>
      <c r="O915" s="102"/>
    </row>
    <row r="916" spans="1:15" ht="12.75" customHeight="1" x14ac:dyDescent="0.2">
      <c r="A916" s="102"/>
      <c r="B916" s="102"/>
      <c r="C916" s="102"/>
      <c r="D916" s="102"/>
      <c r="E916" s="102"/>
      <c r="F916" s="102"/>
      <c r="G916" s="102"/>
      <c r="H916" s="15"/>
      <c r="K916" s="119"/>
      <c r="N916" s="102"/>
      <c r="O916" s="102"/>
    </row>
    <row r="917" spans="1:15" ht="12.75" customHeight="1" x14ac:dyDescent="0.2">
      <c r="A917" s="102"/>
      <c r="B917" s="102"/>
      <c r="C917" s="102"/>
      <c r="D917" s="102"/>
      <c r="E917" s="102"/>
      <c r="F917" s="102"/>
      <c r="G917" s="102"/>
      <c r="H917" s="15"/>
      <c r="K917" s="119"/>
      <c r="N917" s="102"/>
      <c r="O917" s="102"/>
    </row>
    <row r="918" spans="1:15" ht="12.75" customHeight="1" x14ac:dyDescent="0.2">
      <c r="A918" s="102"/>
      <c r="B918" s="102"/>
      <c r="C918" s="102"/>
      <c r="D918" s="102"/>
      <c r="E918" s="102"/>
      <c r="F918" s="102"/>
      <c r="G918" s="102"/>
      <c r="H918" s="15"/>
      <c r="K918" s="119"/>
      <c r="N918" s="102"/>
      <c r="O918" s="102"/>
    </row>
    <row r="919" spans="1:15" ht="12.75" customHeight="1" x14ac:dyDescent="0.2">
      <c r="A919" s="102"/>
      <c r="B919" s="102"/>
      <c r="C919" s="102"/>
      <c r="D919" s="102"/>
      <c r="E919" s="102"/>
      <c r="F919" s="102"/>
      <c r="G919" s="102"/>
      <c r="H919" s="15"/>
      <c r="K919" s="119"/>
      <c r="N919" s="102"/>
      <c r="O919" s="102"/>
    </row>
    <row r="920" spans="1:15" ht="12.75" customHeight="1" x14ac:dyDescent="0.2">
      <c r="A920" s="102"/>
      <c r="B920" s="102"/>
      <c r="C920" s="102"/>
      <c r="D920" s="102"/>
      <c r="E920" s="102"/>
      <c r="F920" s="102"/>
      <c r="G920" s="102"/>
      <c r="H920" s="15"/>
      <c r="K920" s="119"/>
      <c r="N920" s="102"/>
      <c r="O920" s="102"/>
    </row>
    <row r="921" spans="1:15" ht="12.75" customHeight="1" x14ac:dyDescent="0.2">
      <c r="A921" s="102"/>
      <c r="B921" s="102"/>
      <c r="C921" s="102"/>
      <c r="D921" s="102"/>
      <c r="E921" s="102"/>
      <c r="F921" s="102"/>
      <c r="G921" s="102"/>
      <c r="H921" s="15"/>
      <c r="K921" s="119"/>
      <c r="N921" s="102"/>
      <c r="O921" s="102"/>
    </row>
    <row r="922" spans="1:15" ht="12.75" customHeight="1" x14ac:dyDescent="0.2">
      <c r="A922" s="102"/>
      <c r="B922" s="102"/>
      <c r="C922" s="102"/>
      <c r="D922" s="102"/>
      <c r="E922" s="102"/>
      <c r="F922" s="102"/>
      <c r="G922" s="102"/>
      <c r="H922" s="15"/>
      <c r="K922" s="119"/>
      <c r="N922" s="102"/>
      <c r="O922" s="102"/>
    </row>
    <row r="923" spans="1:15" ht="12.75" customHeight="1" x14ac:dyDescent="0.2">
      <c r="A923" s="102"/>
      <c r="B923" s="102"/>
      <c r="C923" s="102"/>
      <c r="D923" s="102"/>
      <c r="E923" s="102"/>
      <c r="F923" s="102"/>
      <c r="G923" s="102"/>
      <c r="H923" s="15"/>
      <c r="K923" s="119"/>
      <c r="N923" s="102"/>
      <c r="O923" s="102"/>
    </row>
    <row r="924" spans="1:15" ht="12.75" customHeight="1" x14ac:dyDescent="0.2">
      <c r="A924" s="102"/>
      <c r="B924" s="102"/>
      <c r="C924" s="102"/>
      <c r="D924" s="102"/>
      <c r="E924" s="102"/>
      <c r="F924" s="102"/>
      <c r="G924" s="102"/>
      <c r="H924" s="15"/>
      <c r="K924" s="119"/>
      <c r="N924" s="102"/>
      <c r="O924" s="102"/>
    </row>
    <row r="925" spans="1:15" ht="12.75" customHeight="1" x14ac:dyDescent="0.2">
      <c r="A925" s="102"/>
      <c r="B925" s="102"/>
      <c r="C925" s="102"/>
      <c r="D925" s="102"/>
      <c r="E925" s="102"/>
      <c r="F925" s="102"/>
      <c r="G925" s="102"/>
      <c r="H925" s="15"/>
      <c r="K925" s="119"/>
      <c r="N925" s="102"/>
      <c r="O925" s="102"/>
    </row>
    <row r="926" spans="1:15" ht="12.75" customHeight="1" x14ac:dyDescent="0.2">
      <c r="A926" s="102"/>
      <c r="B926" s="102"/>
      <c r="C926" s="102"/>
      <c r="D926" s="102"/>
      <c r="E926" s="102"/>
      <c r="F926" s="102"/>
      <c r="G926" s="102"/>
      <c r="H926" s="15"/>
      <c r="K926" s="119"/>
      <c r="N926" s="102"/>
      <c r="O926" s="102"/>
    </row>
    <row r="927" spans="1:15" ht="12.75" customHeight="1" x14ac:dyDescent="0.2">
      <c r="A927" s="102"/>
      <c r="B927" s="102"/>
      <c r="C927" s="102"/>
      <c r="D927" s="102"/>
      <c r="E927" s="102"/>
      <c r="F927" s="102"/>
      <c r="G927" s="102"/>
      <c r="H927" s="15"/>
      <c r="K927" s="119"/>
      <c r="N927" s="102"/>
      <c r="O927" s="102"/>
    </row>
    <row r="928" spans="1:15" ht="12.75" customHeight="1" x14ac:dyDescent="0.2">
      <c r="A928" s="102"/>
      <c r="B928" s="102"/>
      <c r="C928" s="102"/>
      <c r="D928" s="102"/>
      <c r="E928" s="102"/>
      <c r="F928" s="102"/>
      <c r="G928" s="102"/>
      <c r="H928" s="15"/>
      <c r="K928" s="119"/>
      <c r="N928" s="102"/>
      <c r="O928" s="102"/>
    </row>
    <row r="929" spans="1:15" ht="12.75" customHeight="1" x14ac:dyDescent="0.2">
      <c r="A929" s="102"/>
      <c r="B929" s="102"/>
      <c r="C929" s="102"/>
      <c r="D929" s="102"/>
      <c r="E929" s="102"/>
      <c r="F929" s="102"/>
      <c r="G929" s="102"/>
      <c r="H929" s="15"/>
      <c r="K929" s="119"/>
      <c r="N929" s="102"/>
      <c r="O929" s="102"/>
    </row>
    <row r="930" spans="1:15" ht="12.75" customHeight="1" x14ac:dyDescent="0.2">
      <c r="A930" s="102"/>
      <c r="B930" s="102"/>
      <c r="C930" s="102"/>
      <c r="D930" s="102"/>
      <c r="E930" s="102"/>
      <c r="F930" s="102"/>
      <c r="G930" s="102"/>
      <c r="H930" s="15"/>
      <c r="K930" s="119"/>
      <c r="N930" s="102"/>
      <c r="O930" s="102"/>
    </row>
    <row r="931" spans="1:15" ht="12.75" customHeight="1" x14ac:dyDescent="0.2">
      <c r="A931" s="102"/>
      <c r="B931" s="102"/>
      <c r="C931" s="102"/>
      <c r="D931" s="102"/>
      <c r="E931" s="102"/>
      <c r="F931" s="102"/>
      <c r="G931" s="102"/>
      <c r="H931" s="15"/>
      <c r="K931" s="119"/>
      <c r="N931" s="102"/>
      <c r="O931" s="102"/>
    </row>
    <row r="932" spans="1:15" ht="12.75" customHeight="1" x14ac:dyDescent="0.2">
      <c r="A932" s="102"/>
      <c r="B932" s="102"/>
      <c r="C932" s="102"/>
      <c r="D932" s="102"/>
      <c r="E932" s="102"/>
      <c r="F932" s="102"/>
      <c r="G932" s="102"/>
      <c r="H932" s="15"/>
      <c r="K932" s="119"/>
      <c r="N932" s="102"/>
      <c r="O932" s="102"/>
    </row>
    <row r="933" spans="1:15" ht="12.75" customHeight="1" x14ac:dyDescent="0.2">
      <c r="A933" s="102"/>
      <c r="B933" s="102"/>
      <c r="C933" s="102"/>
      <c r="D933" s="102"/>
      <c r="E933" s="102"/>
      <c r="F933" s="102"/>
      <c r="G933" s="102"/>
      <c r="H933" s="15"/>
      <c r="K933" s="119"/>
      <c r="N933" s="102"/>
      <c r="O933" s="102"/>
    </row>
    <row r="934" spans="1:15" ht="12.75" customHeight="1" x14ac:dyDescent="0.2">
      <c r="A934" s="102"/>
      <c r="B934" s="102"/>
      <c r="C934" s="102"/>
      <c r="D934" s="102"/>
      <c r="E934" s="102"/>
      <c r="F934" s="102"/>
      <c r="G934" s="102"/>
      <c r="H934" s="15"/>
      <c r="K934" s="119"/>
      <c r="N934" s="102"/>
      <c r="O934" s="102"/>
    </row>
    <row r="935" spans="1:15" ht="12.75" customHeight="1" x14ac:dyDescent="0.2">
      <c r="A935" s="102"/>
      <c r="B935" s="102"/>
      <c r="C935" s="102"/>
      <c r="D935" s="102"/>
      <c r="E935" s="102"/>
      <c r="F935" s="102"/>
      <c r="G935" s="102"/>
      <c r="H935" s="15"/>
      <c r="K935" s="119"/>
      <c r="N935" s="102"/>
      <c r="O935" s="102"/>
    </row>
    <row r="936" spans="1:15" ht="12.75" customHeight="1" x14ac:dyDescent="0.2">
      <c r="A936" s="102"/>
      <c r="B936" s="102"/>
      <c r="C936" s="102"/>
      <c r="D936" s="102"/>
      <c r="E936" s="102"/>
      <c r="F936" s="102"/>
      <c r="G936" s="102"/>
      <c r="H936" s="15"/>
      <c r="K936" s="119"/>
      <c r="N936" s="102"/>
      <c r="O936" s="102"/>
    </row>
    <row r="937" spans="1:15" ht="12.75" customHeight="1" x14ac:dyDescent="0.2">
      <c r="A937" s="102"/>
      <c r="B937" s="102"/>
      <c r="C937" s="102"/>
      <c r="D937" s="102"/>
      <c r="E937" s="102"/>
      <c r="F937" s="102"/>
      <c r="G937" s="102"/>
      <c r="H937" s="15"/>
      <c r="K937" s="119"/>
      <c r="N937" s="102"/>
      <c r="O937" s="102"/>
    </row>
    <row r="938" spans="1:15" ht="12.75" customHeight="1" x14ac:dyDescent="0.2">
      <c r="A938" s="102"/>
      <c r="B938" s="102"/>
      <c r="C938" s="102"/>
      <c r="D938" s="102"/>
      <c r="E938" s="102"/>
      <c r="F938" s="102"/>
      <c r="G938" s="102"/>
      <c r="H938" s="15"/>
      <c r="K938" s="119"/>
      <c r="N938" s="102"/>
      <c r="O938" s="102"/>
    </row>
    <row r="939" spans="1:15" ht="12.75" customHeight="1" x14ac:dyDescent="0.2">
      <c r="A939" s="102"/>
      <c r="B939" s="102"/>
      <c r="C939" s="102"/>
      <c r="D939" s="102"/>
      <c r="E939" s="102"/>
      <c r="F939" s="102"/>
      <c r="G939" s="102"/>
      <c r="H939" s="15"/>
      <c r="K939" s="119"/>
      <c r="N939" s="102"/>
      <c r="O939" s="102"/>
    </row>
    <row r="940" spans="1:15" ht="12.75" customHeight="1" x14ac:dyDescent="0.2">
      <c r="A940" s="102"/>
      <c r="B940" s="102"/>
      <c r="C940" s="102"/>
      <c r="D940" s="102"/>
      <c r="E940" s="102"/>
      <c r="F940" s="102"/>
      <c r="G940" s="102"/>
      <c r="H940" s="15"/>
      <c r="K940" s="119"/>
      <c r="N940" s="102"/>
      <c r="O940" s="102"/>
    </row>
    <row r="941" spans="1:15" ht="12.75" customHeight="1" x14ac:dyDescent="0.2">
      <c r="A941" s="102"/>
      <c r="B941" s="102"/>
      <c r="C941" s="102"/>
      <c r="D941" s="102"/>
      <c r="E941" s="102"/>
      <c r="F941" s="102"/>
      <c r="G941" s="102"/>
      <c r="H941" s="15"/>
      <c r="K941" s="119"/>
      <c r="N941" s="102"/>
      <c r="O941" s="102"/>
    </row>
    <row r="942" spans="1:15" ht="12.75" customHeight="1" x14ac:dyDescent="0.2">
      <c r="A942" s="102"/>
      <c r="B942" s="102"/>
      <c r="C942" s="102"/>
      <c r="D942" s="102"/>
      <c r="E942" s="102"/>
      <c r="F942" s="102"/>
      <c r="G942" s="102"/>
      <c r="H942" s="15"/>
      <c r="K942" s="119"/>
      <c r="N942" s="102"/>
      <c r="O942" s="102"/>
    </row>
    <row r="943" spans="1:15" ht="12.75" customHeight="1" x14ac:dyDescent="0.2">
      <c r="A943" s="102"/>
      <c r="B943" s="102"/>
      <c r="C943" s="102"/>
      <c r="D943" s="102"/>
      <c r="E943" s="102"/>
      <c r="F943" s="102"/>
      <c r="G943" s="102"/>
      <c r="H943" s="15"/>
      <c r="K943" s="119"/>
      <c r="N943" s="102"/>
      <c r="O943" s="102"/>
    </row>
    <row r="944" spans="1:15" ht="12.75" customHeight="1" x14ac:dyDescent="0.2">
      <c r="A944" s="102"/>
      <c r="B944" s="102"/>
      <c r="C944" s="102"/>
      <c r="D944" s="102"/>
      <c r="E944" s="102"/>
      <c r="F944" s="102"/>
      <c r="G944" s="102"/>
      <c r="H944" s="15"/>
      <c r="K944" s="119"/>
      <c r="N944" s="102"/>
      <c r="O944" s="102"/>
    </row>
    <row r="945" spans="1:15" ht="12.75" customHeight="1" x14ac:dyDescent="0.2">
      <c r="A945" s="102"/>
      <c r="B945" s="102"/>
      <c r="C945" s="102"/>
      <c r="D945" s="102"/>
      <c r="E945" s="102"/>
      <c r="F945" s="102"/>
      <c r="G945" s="102"/>
      <c r="H945" s="15"/>
      <c r="K945" s="119"/>
      <c r="N945" s="102"/>
      <c r="O945" s="102"/>
    </row>
    <row r="946" spans="1:15" ht="12.75" customHeight="1" x14ac:dyDescent="0.2">
      <c r="A946" s="102"/>
      <c r="B946" s="102"/>
      <c r="C946" s="102"/>
      <c r="D946" s="102"/>
      <c r="E946" s="102"/>
      <c r="F946" s="102"/>
      <c r="G946" s="102"/>
      <c r="H946" s="15"/>
      <c r="K946" s="119"/>
      <c r="N946" s="102"/>
      <c r="O946" s="102"/>
    </row>
    <row r="947" spans="1:15" ht="12.75" customHeight="1" x14ac:dyDescent="0.2">
      <c r="A947" s="102"/>
      <c r="B947" s="102"/>
      <c r="C947" s="102"/>
      <c r="D947" s="102"/>
      <c r="E947" s="102"/>
      <c r="F947" s="102"/>
      <c r="G947" s="102"/>
      <c r="H947" s="15"/>
      <c r="K947" s="119"/>
      <c r="N947" s="102"/>
      <c r="O947" s="102"/>
    </row>
    <row r="948" spans="1:15" ht="12.75" customHeight="1" x14ac:dyDescent="0.2">
      <c r="A948" s="102"/>
      <c r="B948" s="102"/>
      <c r="C948" s="102"/>
      <c r="D948" s="102"/>
      <c r="E948" s="102"/>
      <c r="F948" s="102"/>
      <c r="G948" s="102"/>
      <c r="H948" s="15"/>
      <c r="K948" s="119"/>
      <c r="N948" s="102"/>
      <c r="O948" s="102"/>
    </row>
    <row r="949" spans="1:15" ht="12.75" customHeight="1" x14ac:dyDescent="0.2">
      <c r="A949" s="102"/>
      <c r="B949" s="102"/>
      <c r="C949" s="102"/>
      <c r="D949" s="102"/>
      <c r="E949" s="102"/>
      <c r="F949" s="102"/>
      <c r="G949" s="102"/>
      <c r="H949" s="15"/>
      <c r="K949" s="119"/>
      <c r="N949" s="102"/>
      <c r="O949" s="102"/>
    </row>
    <row r="950" spans="1:15" ht="12.75" customHeight="1" x14ac:dyDescent="0.2">
      <c r="A950" s="102"/>
      <c r="B950" s="102"/>
      <c r="C950" s="102"/>
      <c r="D950" s="102"/>
      <c r="E950" s="102"/>
      <c r="F950" s="102"/>
      <c r="G950" s="102"/>
      <c r="H950" s="15"/>
      <c r="K950" s="119"/>
      <c r="N950" s="102"/>
      <c r="O950" s="102"/>
    </row>
    <row r="951" spans="1:15" ht="12.75" customHeight="1" x14ac:dyDescent="0.2">
      <c r="A951" s="102"/>
      <c r="B951" s="102"/>
      <c r="C951" s="102"/>
      <c r="D951" s="102"/>
      <c r="E951" s="102"/>
      <c r="F951" s="102"/>
      <c r="G951" s="102"/>
      <c r="H951" s="15"/>
      <c r="K951" s="119"/>
      <c r="N951" s="102"/>
      <c r="O951" s="102"/>
    </row>
    <row r="952" spans="1:15" ht="12.75" customHeight="1" x14ac:dyDescent="0.2">
      <c r="A952" s="102"/>
      <c r="B952" s="102"/>
      <c r="C952" s="102"/>
      <c r="D952" s="102"/>
      <c r="E952" s="102"/>
      <c r="F952" s="102"/>
      <c r="G952" s="102"/>
      <c r="H952" s="15"/>
      <c r="K952" s="119"/>
      <c r="N952" s="102"/>
      <c r="O952" s="102"/>
    </row>
    <row r="953" spans="1:15" ht="12.75" customHeight="1" x14ac:dyDescent="0.2">
      <c r="A953" s="102"/>
      <c r="B953" s="102"/>
      <c r="C953" s="102"/>
      <c r="D953" s="102"/>
      <c r="E953" s="102"/>
      <c r="F953" s="102"/>
      <c r="G953" s="102"/>
      <c r="H953" s="15"/>
      <c r="K953" s="119"/>
      <c r="N953" s="102"/>
      <c r="O953" s="102"/>
    </row>
    <row r="954" spans="1:15" ht="12.75" customHeight="1" x14ac:dyDescent="0.2">
      <c r="A954" s="102"/>
      <c r="B954" s="102"/>
      <c r="C954" s="102"/>
      <c r="D954" s="102"/>
      <c r="E954" s="102"/>
      <c r="F954" s="102"/>
      <c r="G954" s="102"/>
      <c r="H954" s="15"/>
      <c r="K954" s="119"/>
      <c r="N954" s="102"/>
      <c r="O954" s="102"/>
    </row>
    <row r="955" spans="1:15" ht="12.75" customHeight="1" x14ac:dyDescent="0.2">
      <c r="A955" s="102"/>
      <c r="B955" s="102"/>
      <c r="C955" s="102"/>
      <c r="D955" s="102"/>
      <c r="E955" s="102"/>
      <c r="F955" s="102"/>
      <c r="G955" s="102"/>
      <c r="H955" s="15"/>
      <c r="K955" s="119"/>
      <c r="N955" s="102"/>
      <c r="O955" s="102"/>
    </row>
    <row r="956" spans="1:15" ht="12.75" customHeight="1" x14ac:dyDescent="0.2">
      <c r="A956" s="102"/>
      <c r="B956" s="102"/>
      <c r="C956" s="102"/>
      <c r="D956" s="102"/>
      <c r="E956" s="102"/>
      <c r="F956" s="102"/>
      <c r="G956" s="102"/>
      <c r="H956" s="15"/>
      <c r="K956" s="119"/>
      <c r="N956" s="102"/>
      <c r="O956" s="102"/>
    </row>
    <row r="957" spans="1:15" ht="12.75" customHeight="1" x14ac:dyDescent="0.2">
      <c r="A957" s="102"/>
      <c r="B957" s="102"/>
      <c r="C957" s="102"/>
      <c r="D957" s="102"/>
      <c r="E957" s="102"/>
      <c r="F957" s="102"/>
      <c r="G957" s="102"/>
      <c r="H957" s="15"/>
      <c r="K957" s="119"/>
      <c r="N957" s="102"/>
      <c r="O957" s="102"/>
    </row>
    <row r="958" spans="1:15" ht="12.75" customHeight="1" x14ac:dyDescent="0.2">
      <c r="A958" s="102"/>
      <c r="B958" s="102"/>
      <c r="C958" s="102"/>
      <c r="D958" s="102"/>
      <c r="E958" s="102"/>
      <c r="F958" s="102"/>
      <c r="G958" s="102"/>
      <c r="H958" s="15"/>
      <c r="K958" s="119"/>
      <c r="N958" s="102"/>
      <c r="O958" s="102"/>
    </row>
    <row r="959" spans="1:15" ht="12.75" customHeight="1" x14ac:dyDescent="0.2">
      <c r="A959" s="102"/>
      <c r="B959" s="102"/>
      <c r="C959" s="102"/>
      <c r="D959" s="102"/>
      <c r="E959" s="102"/>
      <c r="F959" s="102"/>
      <c r="G959" s="102"/>
      <c r="H959" s="15"/>
      <c r="K959" s="119"/>
      <c r="N959" s="102"/>
      <c r="O959" s="102"/>
    </row>
    <row r="960" spans="1:15" ht="12.75" customHeight="1" x14ac:dyDescent="0.2">
      <c r="A960" s="102"/>
      <c r="B960" s="102"/>
      <c r="C960" s="102"/>
      <c r="D960" s="102"/>
      <c r="E960" s="102"/>
      <c r="F960" s="102"/>
      <c r="G960" s="102"/>
      <c r="H960" s="15"/>
      <c r="K960" s="119"/>
      <c r="N960" s="102"/>
      <c r="O960" s="102"/>
    </row>
    <row r="961" spans="1:15" ht="12.75" customHeight="1" x14ac:dyDescent="0.2">
      <c r="A961" s="102"/>
      <c r="B961" s="102"/>
      <c r="C961" s="102"/>
      <c r="D961" s="102"/>
      <c r="E961" s="102"/>
      <c r="F961" s="102"/>
      <c r="G961" s="102"/>
      <c r="H961" s="15"/>
      <c r="K961" s="119"/>
      <c r="N961" s="102"/>
      <c r="O961" s="102"/>
    </row>
    <row r="962" spans="1:15" ht="12.75" customHeight="1" x14ac:dyDescent="0.2">
      <c r="A962" s="102"/>
      <c r="B962" s="102"/>
      <c r="C962" s="102"/>
      <c r="D962" s="102"/>
      <c r="E962" s="102"/>
      <c r="F962" s="102"/>
      <c r="G962" s="102"/>
      <c r="H962" s="15"/>
      <c r="K962" s="119"/>
      <c r="N962" s="102"/>
      <c r="O962" s="102"/>
    </row>
    <row r="963" spans="1:15" ht="12.75" customHeight="1" x14ac:dyDescent="0.2">
      <c r="A963" s="102"/>
      <c r="B963" s="102"/>
      <c r="C963" s="102"/>
      <c r="D963" s="102"/>
      <c r="E963" s="102"/>
      <c r="F963" s="102"/>
      <c r="G963" s="102"/>
      <c r="H963" s="15"/>
      <c r="K963" s="119"/>
      <c r="N963" s="102"/>
      <c r="O963" s="102"/>
    </row>
    <row r="964" spans="1:15" ht="12.75" customHeight="1" x14ac:dyDescent="0.2">
      <c r="A964" s="102"/>
      <c r="B964" s="102"/>
      <c r="C964" s="102"/>
      <c r="D964" s="102"/>
      <c r="E964" s="102"/>
      <c r="F964" s="102"/>
      <c r="G964" s="102"/>
      <c r="H964" s="15"/>
      <c r="K964" s="119"/>
      <c r="N964" s="102"/>
      <c r="O964" s="102"/>
    </row>
    <row r="965" spans="1:15" ht="12.75" customHeight="1" x14ac:dyDescent="0.2">
      <c r="A965" s="102"/>
      <c r="B965" s="102"/>
      <c r="C965" s="102"/>
      <c r="D965" s="102"/>
      <c r="E965" s="102"/>
      <c r="F965" s="102"/>
      <c r="G965" s="102"/>
      <c r="H965" s="15"/>
      <c r="K965" s="119"/>
      <c r="N965" s="102"/>
      <c r="O965" s="102"/>
    </row>
    <row r="966" spans="1:15" ht="12.75" customHeight="1" x14ac:dyDescent="0.2">
      <c r="A966" s="102"/>
      <c r="B966" s="102"/>
      <c r="C966" s="102"/>
      <c r="D966" s="102"/>
      <c r="E966" s="102"/>
      <c r="F966" s="102"/>
      <c r="G966" s="102"/>
      <c r="H966" s="15"/>
      <c r="K966" s="119"/>
      <c r="N966" s="102"/>
      <c r="O966" s="102"/>
    </row>
    <row r="967" spans="1:15" ht="12.75" customHeight="1" x14ac:dyDescent="0.2">
      <c r="A967" s="102"/>
      <c r="B967" s="102"/>
      <c r="C967" s="102"/>
      <c r="D967" s="102"/>
      <c r="E967" s="102"/>
      <c r="F967" s="102"/>
      <c r="G967" s="102"/>
      <c r="H967" s="15"/>
      <c r="K967" s="119"/>
      <c r="N967" s="102"/>
      <c r="O967" s="102"/>
    </row>
    <row r="968" spans="1:15" ht="12.75" customHeight="1" x14ac:dyDescent="0.2">
      <c r="A968" s="102"/>
      <c r="B968" s="102"/>
      <c r="C968" s="102"/>
      <c r="D968" s="102"/>
      <c r="E968" s="102"/>
      <c r="F968" s="102"/>
      <c r="G968" s="102"/>
      <c r="H968" s="15"/>
      <c r="K968" s="119"/>
      <c r="N968" s="102"/>
      <c r="O968" s="102"/>
    </row>
    <row r="969" spans="1:15" ht="12.75" customHeight="1" x14ac:dyDescent="0.2">
      <c r="A969" s="102"/>
      <c r="B969" s="102"/>
      <c r="C969" s="102"/>
      <c r="D969" s="102"/>
      <c r="E969" s="102"/>
      <c r="F969" s="102"/>
      <c r="G969" s="102"/>
      <c r="H969" s="15"/>
      <c r="K969" s="119"/>
      <c r="N969" s="102"/>
      <c r="O969" s="102"/>
    </row>
    <row r="970" spans="1:15" ht="12.75" customHeight="1" x14ac:dyDescent="0.2">
      <c r="A970" s="102"/>
      <c r="B970" s="102"/>
      <c r="C970" s="102"/>
      <c r="D970" s="102"/>
      <c r="E970" s="102"/>
      <c r="F970" s="102"/>
      <c r="G970" s="102"/>
      <c r="H970" s="15"/>
      <c r="K970" s="119"/>
      <c r="N970" s="102"/>
      <c r="O970" s="102"/>
    </row>
    <row r="971" spans="1:15" ht="12.75" customHeight="1" x14ac:dyDescent="0.2">
      <c r="A971" s="102"/>
      <c r="B971" s="102"/>
      <c r="C971" s="102"/>
      <c r="D971" s="102"/>
      <c r="E971" s="102"/>
      <c r="F971" s="102"/>
      <c r="G971" s="102"/>
      <c r="H971" s="15"/>
      <c r="K971" s="119"/>
      <c r="N971" s="102"/>
      <c r="O971" s="102"/>
    </row>
    <row r="972" spans="1:15" ht="12.75" customHeight="1" x14ac:dyDescent="0.2">
      <c r="A972" s="102"/>
      <c r="B972" s="102"/>
      <c r="C972" s="102"/>
      <c r="D972" s="102"/>
      <c r="E972" s="102"/>
      <c r="F972" s="102"/>
      <c r="G972" s="102"/>
      <c r="H972" s="15"/>
      <c r="K972" s="119"/>
      <c r="N972" s="102"/>
      <c r="O972" s="102"/>
    </row>
    <row r="973" spans="1:15" ht="12.75" customHeight="1" x14ac:dyDescent="0.2">
      <c r="A973" s="102"/>
      <c r="B973" s="102"/>
      <c r="C973" s="102"/>
      <c r="D973" s="102"/>
      <c r="E973" s="102"/>
      <c r="F973" s="102"/>
      <c r="G973" s="102"/>
      <c r="H973" s="15"/>
      <c r="K973" s="119"/>
      <c r="N973" s="102"/>
      <c r="O973" s="102"/>
    </row>
    <row r="974" spans="1:15" ht="12.75" customHeight="1" x14ac:dyDescent="0.2">
      <c r="A974" s="102"/>
      <c r="B974" s="102"/>
      <c r="C974" s="102"/>
      <c r="D974" s="102"/>
      <c r="E974" s="102"/>
      <c r="F974" s="102"/>
      <c r="G974" s="102"/>
      <c r="H974" s="15"/>
      <c r="K974" s="119"/>
      <c r="N974" s="102"/>
      <c r="O974" s="102"/>
    </row>
    <row r="975" spans="1:15" ht="12.75" customHeight="1" x14ac:dyDescent="0.2">
      <c r="A975" s="102"/>
      <c r="B975" s="102"/>
      <c r="C975" s="102"/>
      <c r="D975" s="102"/>
      <c r="E975" s="102"/>
      <c r="F975" s="102"/>
      <c r="G975" s="102"/>
      <c r="H975" s="15"/>
      <c r="K975" s="119"/>
      <c r="N975" s="102"/>
      <c r="O975" s="102"/>
    </row>
    <row r="976" spans="1:15" ht="12.75" customHeight="1" x14ac:dyDescent="0.2">
      <c r="A976" s="102"/>
      <c r="B976" s="102"/>
      <c r="C976" s="102"/>
      <c r="D976" s="102"/>
      <c r="E976" s="102"/>
      <c r="F976" s="102"/>
      <c r="G976" s="102"/>
      <c r="H976" s="15"/>
      <c r="K976" s="119"/>
      <c r="N976" s="102"/>
      <c r="O976" s="102"/>
    </row>
    <row r="977" spans="1:15" ht="12.75" customHeight="1" x14ac:dyDescent="0.2">
      <c r="A977" s="102"/>
      <c r="B977" s="102"/>
      <c r="C977" s="102"/>
      <c r="D977" s="102"/>
      <c r="E977" s="102"/>
      <c r="F977" s="102"/>
      <c r="G977" s="102"/>
      <c r="H977" s="15"/>
      <c r="K977" s="119"/>
      <c r="N977" s="102"/>
      <c r="O977" s="102"/>
    </row>
    <row r="978" spans="1:15" ht="12.75" customHeight="1" x14ac:dyDescent="0.2">
      <c r="A978" s="102"/>
      <c r="B978" s="102"/>
      <c r="C978" s="102"/>
      <c r="D978" s="102"/>
      <c r="E978" s="102"/>
      <c r="F978" s="102"/>
      <c r="G978" s="102"/>
      <c r="H978" s="15"/>
      <c r="K978" s="119"/>
      <c r="N978" s="102"/>
      <c r="O978" s="102"/>
    </row>
    <row r="979" spans="1:15" ht="12.75" customHeight="1" x14ac:dyDescent="0.2">
      <c r="A979" s="102"/>
      <c r="B979" s="102"/>
      <c r="C979" s="102"/>
      <c r="D979" s="102"/>
      <c r="E979" s="102"/>
      <c r="F979" s="102"/>
      <c r="G979" s="102"/>
      <c r="H979" s="15"/>
      <c r="K979" s="119"/>
      <c r="N979" s="102"/>
      <c r="O979" s="102"/>
    </row>
    <row r="980" spans="1:15" ht="12.75" customHeight="1" x14ac:dyDescent="0.2">
      <c r="A980" s="102"/>
      <c r="B980" s="102"/>
      <c r="C980" s="102"/>
      <c r="D980" s="102"/>
      <c r="E980" s="102"/>
      <c r="F980" s="102"/>
      <c r="G980" s="102"/>
      <c r="H980" s="15"/>
      <c r="K980" s="119"/>
      <c r="N980" s="102"/>
      <c r="O980" s="102"/>
    </row>
    <row r="981" spans="1:15" ht="12.75" customHeight="1" x14ac:dyDescent="0.2">
      <c r="A981" s="102"/>
      <c r="B981" s="102"/>
      <c r="C981" s="102"/>
      <c r="D981" s="102"/>
      <c r="E981" s="102"/>
      <c r="F981" s="102"/>
      <c r="G981" s="102"/>
      <c r="H981" s="15"/>
      <c r="K981" s="119"/>
      <c r="N981" s="102"/>
      <c r="O981" s="102"/>
    </row>
    <row r="982" spans="1:15" ht="12.75" customHeight="1" x14ac:dyDescent="0.2">
      <c r="A982" s="102"/>
      <c r="B982" s="102"/>
      <c r="C982" s="102"/>
      <c r="D982" s="102"/>
      <c r="E982" s="102"/>
      <c r="F982" s="102"/>
      <c r="G982" s="102"/>
      <c r="H982" s="15"/>
      <c r="K982" s="119"/>
      <c r="N982" s="102"/>
      <c r="O982" s="102"/>
    </row>
    <row r="983" spans="1:15" ht="12.75" customHeight="1" x14ac:dyDescent="0.2">
      <c r="A983" s="102"/>
      <c r="B983" s="102"/>
      <c r="C983" s="102"/>
      <c r="D983" s="102"/>
      <c r="E983" s="102"/>
      <c r="F983" s="102"/>
      <c r="G983" s="102"/>
      <c r="H983" s="15"/>
      <c r="K983" s="119"/>
      <c r="N983" s="102"/>
      <c r="O983" s="102"/>
    </row>
    <row r="984" spans="1:15" ht="12.75" customHeight="1" x14ac:dyDescent="0.2">
      <c r="A984" s="102"/>
      <c r="B984" s="102"/>
      <c r="C984" s="102"/>
      <c r="D984" s="102"/>
      <c r="E984" s="102"/>
      <c r="F984" s="102"/>
      <c r="G984" s="102"/>
      <c r="H984" s="15"/>
      <c r="K984" s="119"/>
      <c r="N984" s="102"/>
      <c r="O984" s="102"/>
    </row>
    <row r="985" spans="1:15" ht="12.75" customHeight="1" x14ac:dyDescent="0.2">
      <c r="A985" s="102"/>
      <c r="B985" s="102"/>
      <c r="C985" s="102"/>
      <c r="D985" s="102"/>
      <c r="E985" s="102"/>
      <c r="F985" s="102"/>
      <c r="G985" s="102"/>
      <c r="H985" s="15"/>
      <c r="K985" s="119"/>
      <c r="N985" s="102"/>
      <c r="O985" s="102"/>
    </row>
    <row r="986" spans="1:15" ht="12.75" customHeight="1" x14ac:dyDescent="0.2">
      <c r="A986" s="102"/>
      <c r="B986" s="102"/>
      <c r="C986" s="102"/>
      <c r="D986" s="102"/>
      <c r="E986" s="102"/>
      <c r="F986" s="102"/>
      <c r="G986" s="102"/>
      <c r="H986" s="15"/>
      <c r="K986" s="119"/>
      <c r="N986" s="102"/>
      <c r="O986" s="102"/>
    </row>
    <row r="987" spans="1:15" ht="12.75" customHeight="1" x14ac:dyDescent="0.2">
      <c r="A987" s="102"/>
      <c r="B987" s="102"/>
      <c r="C987" s="102"/>
      <c r="D987" s="102"/>
      <c r="E987" s="102"/>
      <c r="F987" s="102"/>
      <c r="G987" s="102"/>
      <c r="H987" s="15"/>
      <c r="K987" s="119"/>
      <c r="N987" s="102"/>
      <c r="O987" s="102"/>
    </row>
    <row r="988" spans="1:15" ht="12.75" customHeight="1" x14ac:dyDescent="0.2">
      <c r="A988" s="102"/>
      <c r="B988" s="102"/>
      <c r="C988" s="102"/>
      <c r="D988" s="102"/>
      <c r="E988" s="102"/>
      <c r="F988" s="102"/>
      <c r="G988" s="102"/>
      <c r="H988" s="15"/>
      <c r="K988" s="119"/>
      <c r="N988" s="102"/>
      <c r="O988" s="102"/>
    </row>
    <row r="989" spans="1:15" ht="12.75" customHeight="1" x14ac:dyDescent="0.2">
      <c r="A989" s="102"/>
      <c r="B989" s="102"/>
      <c r="C989" s="102"/>
      <c r="D989" s="102"/>
      <c r="E989" s="102"/>
      <c r="F989" s="102"/>
      <c r="G989" s="102"/>
      <c r="H989" s="15"/>
      <c r="K989" s="119"/>
      <c r="N989" s="102"/>
      <c r="O989" s="102"/>
    </row>
    <row r="990" spans="1:15" ht="12.75" customHeight="1" x14ac:dyDescent="0.2">
      <c r="A990" s="102"/>
      <c r="B990" s="102"/>
      <c r="C990" s="102"/>
      <c r="D990" s="102"/>
      <c r="E990" s="102"/>
      <c r="F990" s="102"/>
      <c r="G990" s="102"/>
      <c r="H990" s="15"/>
      <c r="K990" s="119"/>
      <c r="N990" s="102"/>
      <c r="O990" s="102"/>
    </row>
    <row r="991" spans="1:15" ht="12.75" customHeight="1" x14ac:dyDescent="0.2">
      <c r="A991" s="102"/>
      <c r="B991" s="102"/>
      <c r="C991" s="102"/>
      <c r="D991" s="102"/>
      <c r="E991" s="102"/>
      <c r="F991" s="102"/>
      <c r="G991" s="102"/>
      <c r="H991" s="15"/>
      <c r="K991" s="119"/>
      <c r="N991" s="102"/>
      <c r="O991" s="102"/>
    </row>
    <row r="992" spans="1:15" ht="12.75" customHeight="1" x14ac:dyDescent="0.2">
      <c r="A992" s="102"/>
      <c r="B992" s="102"/>
      <c r="C992" s="102"/>
      <c r="D992" s="102"/>
      <c r="E992" s="102"/>
      <c r="F992" s="102"/>
      <c r="G992" s="102"/>
      <c r="H992" s="15"/>
      <c r="K992" s="119"/>
      <c r="N992" s="102"/>
      <c r="O992" s="102"/>
    </row>
    <row r="993" spans="1:15" ht="12.75" customHeight="1" x14ac:dyDescent="0.2">
      <c r="A993" s="102"/>
      <c r="B993" s="102"/>
      <c r="C993" s="102"/>
      <c r="D993" s="102"/>
      <c r="E993" s="102"/>
      <c r="F993" s="102"/>
      <c r="G993" s="102"/>
      <c r="H993" s="15"/>
      <c r="K993" s="119"/>
      <c r="N993" s="102"/>
      <c r="O993" s="102"/>
    </row>
    <row r="994" spans="1:15" ht="12.75" customHeight="1" x14ac:dyDescent="0.2">
      <c r="A994" s="102"/>
      <c r="B994" s="102"/>
      <c r="C994" s="102"/>
      <c r="D994" s="102"/>
      <c r="E994" s="102"/>
      <c r="F994" s="102"/>
      <c r="G994" s="102"/>
      <c r="H994" s="15"/>
      <c r="K994" s="119"/>
      <c r="N994" s="102"/>
      <c r="O994" s="102"/>
    </row>
    <row r="995" spans="1:15" ht="12.75" customHeight="1" x14ac:dyDescent="0.2">
      <c r="A995" s="102"/>
      <c r="B995" s="102"/>
      <c r="C995" s="102"/>
      <c r="D995" s="102"/>
      <c r="E995" s="102"/>
      <c r="F995" s="102"/>
      <c r="G995" s="102"/>
      <c r="H995" s="15"/>
      <c r="K995" s="119"/>
      <c r="N995" s="102"/>
      <c r="O995" s="102"/>
    </row>
    <row r="996" spans="1:15" ht="12.75" customHeight="1" x14ac:dyDescent="0.2">
      <c r="A996" s="102"/>
      <c r="B996" s="102"/>
      <c r="C996" s="102"/>
      <c r="D996" s="102"/>
      <c r="E996" s="102"/>
      <c r="F996" s="102"/>
      <c r="G996" s="102"/>
      <c r="H996" s="15"/>
      <c r="K996" s="119"/>
      <c r="N996" s="102"/>
      <c r="O996" s="102"/>
    </row>
    <row r="997" spans="1:15" ht="12.75" customHeight="1" x14ac:dyDescent="0.2">
      <c r="A997" s="102"/>
      <c r="B997" s="102"/>
      <c r="C997" s="102"/>
      <c r="D997" s="102"/>
      <c r="E997" s="102"/>
      <c r="F997" s="102"/>
      <c r="G997" s="102"/>
      <c r="H997" s="15"/>
      <c r="K997" s="119"/>
      <c r="N997" s="102"/>
      <c r="O997" s="102"/>
    </row>
    <row r="998" spans="1:15" ht="12.75" customHeight="1" x14ac:dyDescent="0.2">
      <c r="A998" s="102"/>
      <c r="B998" s="102"/>
      <c r="C998" s="102"/>
      <c r="D998" s="102"/>
      <c r="E998" s="102"/>
      <c r="F998" s="102"/>
      <c r="G998" s="102"/>
      <c r="H998" s="15"/>
      <c r="K998" s="119"/>
      <c r="N998" s="102"/>
      <c r="O998" s="102"/>
    </row>
    <row r="999" spans="1:15" ht="12.75" customHeight="1" x14ac:dyDescent="0.2">
      <c r="A999" s="102"/>
      <c r="B999" s="102"/>
      <c r="C999" s="102"/>
      <c r="D999" s="102"/>
      <c r="E999" s="102"/>
      <c r="F999" s="102"/>
      <c r="G999" s="102"/>
      <c r="H999" s="15"/>
      <c r="K999" s="119"/>
      <c r="N999" s="102"/>
      <c r="O999" s="102"/>
    </row>
    <row r="1000" spans="1:15" ht="12.75" customHeight="1" x14ac:dyDescent="0.2">
      <c r="A1000" s="102"/>
      <c r="B1000" s="102"/>
      <c r="C1000" s="102"/>
      <c r="D1000" s="102"/>
      <c r="E1000" s="102"/>
      <c r="F1000" s="102"/>
      <c r="G1000" s="102"/>
      <c r="H1000" s="15"/>
      <c r="K1000" s="119"/>
      <c r="N1000" s="102"/>
      <c r="O1000" s="102"/>
    </row>
  </sheetData>
  <mergeCells count="2">
    <mergeCell ref="A1:G1"/>
    <mergeCell ref="I3:J3"/>
  </mergeCells>
  <pageMargins left="0.75" right="0.75" top="1" bottom="1" header="0" footer="0"/>
  <pageSetup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0"/>
  <sheetViews>
    <sheetView zoomScaleNormal="100" workbookViewId="0">
      <selection activeCell="M32" sqref="M32"/>
    </sheetView>
  </sheetViews>
  <sheetFormatPr defaultColWidth="12.5703125" defaultRowHeight="15" customHeight="1" x14ac:dyDescent="0.2"/>
  <cols>
    <col min="1" max="1" width="9.7109375" customWidth="1"/>
    <col min="2" max="4" width="11.28515625" customWidth="1"/>
    <col min="5" max="5" width="16.85546875" customWidth="1"/>
    <col min="6" max="6" width="9" customWidth="1"/>
    <col min="7" max="7" width="7.85546875" customWidth="1"/>
    <col min="8" max="8" width="8.7109375" customWidth="1"/>
    <col min="9" max="9" width="8.5703125" customWidth="1"/>
    <col min="10" max="10" width="9.28515625" bestFit="1" customWidth="1"/>
    <col min="11" max="11" width="10.85546875" customWidth="1"/>
    <col min="12" max="12" width="11.42578125" customWidth="1"/>
    <col min="13" max="13" width="10.28515625" customWidth="1"/>
    <col min="14" max="15" width="8.85546875" customWidth="1"/>
    <col min="16" max="28" width="8.5703125" customWidth="1"/>
  </cols>
  <sheetData>
    <row r="1" spans="1:17" ht="12.75" customHeight="1" x14ac:dyDescent="0.2">
      <c r="A1" s="158" t="s">
        <v>30</v>
      </c>
      <c r="B1" s="159"/>
      <c r="C1" s="159"/>
      <c r="D1" s="159"/>
      <c r="E1" s="159"/>
      <c r="F1" s="159"/>
      <c r="G1" s="160"/>
      <c r="H1" s="15"/>
      <c r="L1" s="101" t="s">
        <v>19</v>
      </c>
      <c r="N1" s="102"/>
      <c r="O1" s="102"/>
    </row>
    <row r="2" spans="1:17" ht="12.75" customHeight="1" x14ac:dyDescent="0.2">
      <c r="A2" s="103" t="s">
        <v>2</v>
      </c>
      <c r="B2" s="103" t="s">
        <v>20</v>
      </c>
      <c r="C2" s="120" t="s">
        <v>31</v>
      </c>
      <c r="D2" s="120" t="s">
        <v>32</v>
      </c>
      <c r="E2" s="103" t="s">
        <v>21</v>
      </c>
      <c r="F2" s="103" t="s">
        <v>22</v>
      </c>
      <c r="G2" s="104" t="s">
        <v>23</v>
      </c>
      <c r="H2" s="15"/>
      <c r="K2" s="105" t="s">
        <v>24</v>
      </c>
      <c r="L2" s="101" t="s">
        <v>25</v>
      </c>
      <c r="M2" s="121" t="s">
        <v>43</v>
      </c>
      <c r="N2" s="102"/>
      <c r="O2" s="102"/>
    </row>
    <row r="3" spans="1:17" ht="12.75" customHeight="1" x14ac:dyDescent="0.2">
      <c r="A3" s="102">
        <f>M4</f>
        <v>20282.759999999998</v>
      </c>
      <c r="B3" s="107">
        <v>20300</v>
      </c>
      <c r="C3" s="107">
        <f t="shared" ref="C3:C45" si="0">(A3+B3)/2</f>
        <v>20291.379999999997</v>
      </c>
      <c r="D3" s="107">
        <f>C3-2410</f>
        <v>17881.379999999997</v>
      </c>
      <c r="E3" s="102">
        <f>'Regular 2'!C38</f>
        <v>325.53400000000005</v>
      </c>
      <c r="F3" s="102">
        <f>E3*0.8</f>
        <v>260.42720000000003</v>
      </c>
      <c r="G3" s="102">
        <f t="shared" ref="G3:G45" si="1">E3-F3</f>
        <v>65.106800000000021</v>
      </c>
      <c r="H3" s="15"/>
      <c r="I3" s="161" t="s">
        <v>42</v>
      </c>
      <c r="J3" s="162"/>
      <c r="K3" s="109" t="s">
        <v>26</v>
      </c>
      <c r="L3" s="110" t="s">
        <v>27</v>
      </c>
      <c r="M3" s="111" t="s">
        <v>28</v>
      </c>
      <c r="N3" s="112"/>
      <c r="O3" s="112"/>
    </row>
    <row r="4" spans="1:17" ht="12.75" customHeight="1" x14ac:dyDescent="0.2">
      <c r="A4" s="102">
        <f>B3+1</f>
        <v>20301</v>
      </c>
      <c r="B4" s="102">
        <f>B3+100</f>
        <v>20400</v>
      </c>
      <c r="C4" s="107">
        <f t="shared" si="0"/>
        <v>20350.5</v>
      </c>
      <c r="D4" s="107">
        <f t="shared" ref="D4:D46" si="2">C4-2410</f>
        <v>17940.5</v>
      </c>
      <c r="E4" s="102">
        <f>'Regular 2'!C39</f>
        <v>328.93400000000003</v>
      </c>
      <c r="F4" s="102">
        <f t="shared" ref="F4:F46" si="3">F3-6</f>
        <v>254.42720000000003</v>
      </c>
      <c r="G4" s="102">
        <f t="shared" si="1"/>
        <v>74.506799999999998</v>
      </c>
      <c r="H4" s="15"/>
      <c r="I4" s="122">
        <v>19692</v>
      </c>
      <c r="J4" s="107">
        <v>19700</v>
      </c>
      <c r="K4" s="113">
        <f>+'Low - Single'!K4</f>
        <v>0.03</v>
      </c>
      <c r="L4" s="114">
        <f>I4*K4</f>
        <v>590.76</v>
      </c>
      <c r="M4" s="115">
        <f>L4+I4</f>
        <v>20282.759999999998</v>
      </c>
      <c r="N4" s="102"/>
      <c r="O4" s="102"/>
    </row>
    <row r="5" spans="1:17" ht="12.75" customHeight="1" x14ac:dyDescent="0.2">
      <c r="A5" s="102">
        <f t="shared" ref="A5:B5" si="4">A4+100</f>
        <v>20401</v>
      </c>
      <c r="B5" s="102">
        <f t="shared" si="4"/>
        <v>20500</v>
      </c>
      <c r="C5" s="107">
        <f t="shared" si="0"/>
        <v>20450.5</v>
      </c>
      <c r="D5" s="107">
        <f t="shared" si="2"/>
        <v>18040.5</v>
      </c>
      <c r="E5" s="102">
        <f>'Regular 2'!C41</f>
        <v>332.334</v>
      </c>
      <c r="F5" s="102">
        <f t="shared" si="3"/>
        <v>248.42720000000003</v>
      </c>
      <c r="G5" s="102">
        <f t="shared" si="1"/>
        <v>83.906799999999976</v>
      </c>
      <c r="H5" s="15"/>
      <c r="I5" s="102"/>
      <c r="J5" s="102"/>
      <c r="K5" s="113"/>
      <c r="L5" s="114"/>
      <c r="M5" s="115"/>
      <c r="N5" s="102"/>
      <c r="O5" s="102"/>
    </row>
    <row r="6" spans="1:17" ht="12.75" customHeight="1" x14ac:dyDescent="0.2">
      <c r="A6" s="102">
        <f t="shared" ref="A6:B6" si="5">A5+100</f>
        <v>20501</v>
      </c>
      <c r="B6" s="102">
        <f t="shared" si="5"/>
        <v>20600</v>
      </c>
      <c r="C6" s="107">
        <f t="shared" si="0"/>
        <v>20550.5</v>
      </c>
      <c r="D6" s="107">
        <f t="shared" si="2"/>
        <v>18140.5</v>
      </c>
      <c r="E6" s="102">
        <f>'Regular 2'!C42</f>
        <v>335.73399999999998</v>
      </c>
      <c r="F6" s="102">
        <f t="shared" si="3"/>
        <v>242.42720000000003</v>
      </c>
      <c r="G6" s="102">
        <f t="shared" si="1"/>
        <v>93.306799999999953</v>
      </c>
      <c r="H6" s="15"/>
      <c r="I6" s="102"/>
      <c r="J6" s="102"/>
      <c r="K6" s="123"/>
      <c r="L6" s="114"/>
      <c r="M6" s="102"/>
      <c r="N6" s="102"/>
      <c r="O6" s="102"/>
    </row>
    <row r="7" spans="1:17" ht="12.75" customHeight="1" x14ac:dyDescent="0.2">
      <c r="A7" s="102">
        <f t="shared" ref="A7:B7" si="6">A6+100</f>
        <v>20601</v>
      </c>
      <c r="B7" s="102">
        <f t="shared" si="6"/>
        <v>20700</v>
      </c>
      <c r="C7" s="107">
        <f t="shared" si="0"/>
        <v>20650.5</v>
      </c>
      <c r="D7" s="107">
        <f t="shared" si="2"/>
        <v>18240.5</v>
      </c>
      <c r="E7" s="102">
        <f>'Regular 2'!C43</f>
        <v>339.13399999999996</v>
      </c>
      <c r="F7" s="102">
        <f t="shared" si="3"/>
        <v>236.42720000000003</v>
      </c>
      <c r="G7" s="102">
        <f t="shared" si="1"/>
        <v>102.70679999999993</v>
      </c>
      <c r="H7" s="15"/>
      <c r="I7" s="102"/>
      <c r="J7" s="102"/>
      <c r="K7" s="123"/>
      <c r="L7" s="114"/>
      <c r="M7" s="102"/>
      <c r="N7" s="102"/>
      <c r="O7" s="102"/>
    </row>
    <row r="8" spans="1:17" ht="12.75" customHeight="1" x14ac:dyDescent="0.2">
      <c r="A8" s="102">
        <f t="shared" ref="A8:B8" si="7">A7+100</f>
        <v>20701</v>
      </c>
      <c r="B8" s="102">
        <f t="shared" si="7"/>
        <v>20800</v>
      </c>
      <c r="C8" s="107">
        <f t="shared" si="0"/>
        <v>20750.5</v>
      </c>
      <c r="D8" s="107">
        <f t="shared" si="2"/>
        <v>18340.5</v>
      </c>
      <c r="E8" s="102">
        <f>'Regular 2'!C44</f>
        <v>342.53400000000005</v>
      </c>
      <c r="F8" s="102">
        <f t="shared" si="3"/>
        <v>230.42720000000003</v>
      </c>
      <c r="G8" s="102">
        <f t="shared" si="1"/>
        <v>112.10680000000002</v>
      </c>
      <c r="H8" s="15"/>
      <c r="I8" s="102"/>
      <c r="J8" s="102"/>
      <c r="K8" s="123"/>
      <c r="L8" s="114"/>
      <c r="M8" s="102"/>
      <c r="N8" s="102"/>
      <c r="O8" s="102"/>
      <c r="Q8" s="102"/>
    </row>
    <row r="9" spans="1:17" ht="12.75" customHeight="1" x14ac:dyDescent="0.2">
      <c r="A9" s="102">
        <f t="shared" ref="A9:B9" si="8">A8+100</f>
        <v>20801</v>
      </c>
      <c r="B9" s="102">
        <f t="shared" si="8"/>
        <v>20900</v>
      </c>
      <c r="C9" s="107">
        <f t="shared" si="0"/>
        <v>20850.5</v>
      </c>
      <c r="D9" s="107">
        <f t="shared" si="2"/>
        <v>18440.5</v>
      </c>
      <c r="E9" s="102">
        <f>'Regular 2'!C45</f>
        <v>345.93400000000003</v>
      </c>
      <c r="F9" s="102">
        <f t="shared" si="3"/>
        <v>224.42720000000003</v>
      </c>
      <c r="G9" s="102">
        <f t="shared" si="1"/>
        <v>121.5068</v>
      </c>
      <c r="H9" s="15"/>
      <c r="I9" s="107" t="s">
        <v>29</v>
      </c>
      <c r="J9" s="107">
        <v>2410</v>
      </c>
      <c r="K9" s="123"/>
      <c r="L9" s="114"/>
      <c r="M9" s="102"/>
      <c r="N9" s="102"/>
      <c r="O9" s="102"/>
    </row>
    <row r="10" spans="1:17" ht="12.75" customHeight="1" x14ac:dyDescent="0.2">
      <c r="A10" s="102">
        <f t="shared" ref="A10:B10" si="9">A9+100</f>
        <v>20901</v>
      </c>
      <c r="B10" s="102">
        <f t="shared" si="9"/>
        <v>21000</v>
      </c>
      <c r="C10" s="107">
        <f t="shared" si="0"/>
        <v>20950.5</v>
      </c>
      <c r="D10" s="107">
        <f t="shared" si="2"/>
        <v>18540.5</v>
      </c>
      <c r="E10" s="102">
        <f>'Regular 2'!C46</f>
        <v>349.334</v>
      </c>
      <c r="F10" s="102">
        <f t="shared" si="3"/>
        <v>218.42720000000003</v>
      </c>
      <c r="G10" s="102">
        <f t="shared" si="1"/>
        <v>130.90679999999998</v>
      </c>
      <c r="H10" s="15"/>
      <c r="I10" s="102"/>
      <c r="J10" s="102"/>
      <c r="K10" s="123"/>
      <c r="L10" s="114"/>
      <c r="M10" s="102"/>
      <c r="N10" s="102"/>
      <c r="O10" s="102"/>
      <c r="P10" s="102"/>
    </row>
    <row r="11" spans="1:17" ht="12.75" customHeight="1" x14ac:dyDescent="0.2">
      <c r="A11" s="102">
        <f t="shared" ref="A11:B11" si="10">A10+100</f>
        <v>21001</v>
      </c>
      <c r="B11" s="102">
        <f t="shared" si="10"/>
        <v>21100</v>
      </c>
      <c r="C11" s="107">
        <f t="shared" si="0"/>
        <v>21050.5</v>
      </c>
      <c r="D11" s="107">
        <f t="shared" si="2"/>
        <v>18640.5</v>
      </c>
      <c r="E11" s="102">
        <f>'Regular 2'!C47</f>
        <v>352.73399999999998</v>
      </c>
      <c r="F11" s="102">
        <f t="shared" si="3"/>
        <v>212.42720000000003</v>
      </c>
      <c r="G11" s="102">
        <f t="shared" si="1"/>
        <v>140.30679999999995</v>
      </c>
      <c r="H11" s="15"/>
      <c r="I11" s="102"/>
      <c r="J11" s="102"/>
      <c r="K11" s="123"/>
      <c r="L11" s="114"/>
      <c r="M11" s="102"/>
      <c r="N11" s="102"/>
      <c r="O11" s="102"/>
      <c r="P11" s="102"/>
    </row>
    <row r="12" spans="1:17" ht="12.75" customHeight="1" x14ac:dyDescent="0.2">
      <c r="A12" s="102">
        <f t="shared" ref="A12:B12" si="11">A11+100</f>
        <v>21101</v>
      </c>
      <c r="B12" s="102">
        <f t="shared" si="11"/>
        <v>21200</v>
      </c>
      <c r="C12" s="107">
        <f t="shared" si="0"/>
        <v>21150.5</v>
      </c>
      <c r="D12" s="107">
        <f t="shared" si="2"/>
        <v>18740.5</v>
      </c>
      <c r="E12" s="102">
        <f>'Regular 2'!C48</f>
        <v>356.13399999999996</v>
      </c>
      <c r="F12" s="102">
        <f t="shared" si="3"/>
        <v>206.42720000000003</v>
      </c>
      <c r="G12" s="102">
        <f t="shared" si="1"/>
        <v>149.70679999999993</v>
      </c>
      <c r="H12" s="15"/>
      <c r="I12" s="102"/>
      <c r="J12" s="102"/>
      <c r="K12" s="123"/>
      <c r="L12" s="114"/>
      <c r="M12" s="102"/>
      <c r="N12" s="102"/>
      <c r="O12" s="102"/>
      <c r="P12" s="102"/>
    </row>
    <row r="13" spans="1:17" ht="12.75" customHeight="1" x14ac:dyDescent="0.2">
      <c r="A13" s="102">
        <f t="shared" ref="A13:B13" si="12">A12+100</f>
        <v>21201</v>
      </c>
      <c r="B13" s="102">
        <f t="shared" si="12"/>
        <v>21300</v>
      </c>
      <c r="C13" s="107">
        <f t="shared" si="0"/>
        <v>21250.5</v>
      </c>
      <c r="D13" s="107">
        <f t="shared" si="2"/>
        <v>18840.5</v>
      </c>
      <c r="E13" s="102">
        <f>'Regular 2'!C49</f>
        <v>359.53400000000005</v>
      </c>
      <c r="F13" s="102">
        <f t="shared" si="3"/>
        <v>200.42720000000003</v>
      </c>
      <c r="G13" s="102">
        <f t="shared" si="1"/>
        <v>159.10680000000002</v>
      </c>
      <c r="H13" s="15"/>
      <c r="I13" s="102"/>
      <c r="J13" s="102"/>
      <c r="K13" s="123"/>
      <c r="L13" s="114"/>
      <c r="M13" s="102"/>
      <c r="N13" s="102"/>
      <c r="O13" s="102"/>
      <c r="P13" s="102"/>
    </row>
    <row r="14" spans="1:17" ht="12.75" customHeight="1" x14ac:dyDescent="0.2">
      <c r="A14" s="102">
        <f t="shared" ref="A14:B14" si="13">A13+100</f>
        <v>21301</v>
      </c>
      <c r="B14" s="102">
        <f t="shared" si="13"/>
        <v>21400</v>
      </c>
      <c r="C14" s="107">
        <f t="shared" si="0"/>
        <v>21350.5</v>
      </c>
      <c r="D14" s="107">
        <f t="shared" si="2"/>
        <v>18940.5</v>
      </c>
      <c r="E14" s="102">
        <f>'Regular 2'!C50</f>
        <v>362.93400000000003</v>
      </c>
      <c r="F14" s="102">
        <f t="shared" si="3"/>
        <v>194.42720000000003</v>
      </c>
      <c r="G14" s="102">
        <f t="shared" si="1"/>
        <v>168.5068</v>
      </c>
      <c r="H14" s="15"/>
      <c r="I14" s="102"/>
      <c r="J14" s="102"/>
      <c r="K14" s="123"/>
      <c r="L14" s="114"/>
      <c r="M14" s="102"/>
      <c r="N14" s="102"/>
      <c r="O14" s="102"/>
      <c r="P14" s="102"/>
    </row>
    <row r="15" spans="1:17" ht="12.75" customHeight="1" x14ac:dyDescent="0.2">
      <c r="A15" s="102">
        <f t="shared" ref="A15:B15" si="14">A14+100</f>
        <v>21401</v>
      </c>
      <c r="B15" s="102">
        <f t="shared" si="14"/>
        <v>21500</v>
      </c>
      <c r="C15" s="107">
        <f t="shared" si="0"/>
        <v>21450.5</v>
      </c>
      <c r="D15" s="107">
        <f t="shared" si="2"/>
        <v>19040.5</v>
      </c>
      <c r="E15" s="102">
        <f>'Regular 2'!C52</f>
        <v>366.334</v>
      </c>
      <c r="F15" s="102">
        <f t="shared" si="3"/>
        <v>188.42720000000003</v>
      </c>
      <c r="G15" s="102">
        <f t="shared" si="1"/>
        <v>177.90679999999998</v>
      </c>
      <c r="H15" s="15"/>
      <c r="I15" s="102"/>
      <c r="J15" s="102"/>
      <c r="K15" s="118"/>
      <c r="L15" s="114"/>
      <c r="M15" s="102"/>
      <c r="N15" s="102"/>
      <c r="O15" s="102"/>
    </row>
    <row r="16" spans="1:17" ht="12.75" customHeight="1" x14ac:dyDescent="0.2">
      <c r="A16" s="102">
        <f t="shared" ref="A16:B16" si="15">A15+100</f>
        <v>21501</v>
      </c>
      <c r="B16" s="102">
        <f t="shared" si="15"/>
        <v>21600</v>
      </c>
      <c r="C16" s="107">
        <f t="shared" si="0"/>
        <v>21550.5</v>
      </c>
      <c r="D16" s="107">
        <f t="shared" si="2"/>
        <v>19140.5</v>
      </c>
      <c r="E16" s="102">
        <f>'Regular 2'!C53</f>
        <v>369.73399999999998</v>
      </c>
      <c r="F16" s="102">
        <f t="shared" si="3"/>
        <v>182.42720000000003</v>
      </c>
      <c r="G16" s="102">
        <f t="shared" si="1"/>
        <v>187.30679999999995</v>
      </c>
      <c r="H16" s="15"/>
      <c r="I16" s="102"/>
      <c r="J16" s="102"/>
      <c r="K16" s="118"/>
      <c r="L16" s="114"/>
      <c r="M16" s="102"/>
      <c r="N16" s="102"/>
      <c r="O16" s="102"/>
    </row>
    <row r="17" spans="1:15" ht="12.75" customHeight="1" x14ac:dyDescent="0.2">
      <c r="A17" s="102">
        <f t="shared" ref="A17:B17" si="16">A16+100</f>
        <v>21601</v>
      </c>
      <c r="B17" s="102">
        <f t="shared" si="16"/>
        <v>21700</v>
      </c>
      <c r="C17" s="107">
        <f t="shared" si="0"/>
        <v>21650.5</v>
      </c>
      <c r="D17" s="107">
        <f t="shared" si="2"/>
        <v>19240.5</v>
      </c>
      <c r="E17" s="102">
        <f>'Regular 2'!C54</f>
        <v>373.13399999999996</v>
      </c>
      <c r="F17" s="102">
        <f t="shared" si="3"/>
        <v>176.42720000000003</v>
      </c>
      <c r="G17" s="102">
        <f t="shared" si="1"/>
        <v>196.70679999999993</v>
      </c>
      <c r="H17" s="15"/>
      <c r="I17" s="102"/>
      <c r="J17" s="102"/>
      <c r="K17" s="118"/>
      <c r="L17" s="114"/>
      <c r="M17" s="102"/>
      <c r="N17" s="102"/>
      <c r="O17" s="102"/>
    </row>
    <row r="18" spans="1:15" ht="12.75" customHeight="1" x14ac:dyDescent="0.2">
      <c r="A18" s="102">
        <f t="shared" ref="A18:B18" si="17">A17+100</f>
        <v>21701</v>
      </c>
      <c r="B18" s="102">
        <f t="shared" si="17"/>
        <v>21800</v>
      </c>
      <c r="C18" s="107">
        <f t="shared" si="0"/>
        <v>21750.5</v>
      </c>
      <c r="D18" s="107">
        <f t="shared" si="2"/>
        <v>19340.5</v>
      </c>
      <c r="E18" s="102">
        <f>'Regular 2'!C55</f>
        <v>376.53400000000005</v>
      </c>
      <c r="F18" s="102">
        <f t="shared" si="3"/>
        <v>170.42720000000003</v>
      </c>
      <c r="G18" s="102">
        <f t="shared" si="1"/>
        <v>206.10680000000002</v>
      </c>
      <c r="H18" s="15"/>
      <c r="I18" s="102"/>
      <c r="J18" s="102"/>
      <c r="K18" s="118"/>
      <c r="L18" s="114"/>
      <c r="M18" s="102"/>
      <c r="N18" s="102"/>
      <c r="O18" s="102"/>
    </row>
    <row r="19" spans="1:15" ht="12.75" customHeight="1" x14ac:dyDescent="0.2">
      <c r="A19" s="102">
        <f t="shared" ref="A19:B19" si="18">A18+100</f>
        <v>21801</v>
      </c>
      <c r="B19" s="102">
        <f t="shared" si="18"/>
        <v>21900</v>
      </c>
      <c r="C19" s="107">
        <f t="shared" si="0"/>
        <v>21850.5</v>
      </c>
      <c r="D19" s="107">
        <f t="shared" si="2"/>
        <v>19440.5</v>
      </c>
      <c r="E19" s="102">
        <f>'Regular 2'!C56</f>
        <v>379.93400000000003</v>
      </c>
      <c r="F19" s="102">
        <f t="shared" si="3"/>
        <v>164.42720000000003</v>
      </c>
      <c r="G19" s="102">
        <f t="shared" si="1"/>
        <v>215.5068</v>
      </c>
      <c r="H19" s="15"/>
      <c r="I19" s="102"/>
      <c r="J19" s="102"/>
      <c r="K19" s="118"/>
      <c r="L19" s="114"/>
      <c r="M19" s="102"/>
      <c r="N19" s="102"/>
      <c r="O19" s="102"/>
    </row>
    <row r="20" spans="1:15" ht="12.75" customHeight="1" x14ac:dyDescent="0.2">
      <c r="A20" s="102">
        <f t="shared" ref="A20:B20" si="19">A19+100</f>
        <v>21901</v>
      </c>
      <c r="B20" s="102">
        <f t="shared" si="19"/>
        <v>22000</v>
      </c>
      <c r="C20" s="107">
        <f t="shared" si="0"/>
        <v>21950.5</v>
      </c>
      <c r="D20" s="107">
        <f t="shared" si="2"/>
        <v>19540.5</v>
      </c>
      <c r="E20" s="102">
        <f>'Regular 2'!C57</f>
        <v>383.334</v>
      </c>
      <c r="F20" s="102">
        <f t="shared" si="3"/>
        <v>158.42720000000003</v>
      </c>
      <c r="G20" s="102">
        <f t="shared" si="1"/>
        <v>224.90679999999998</v>
      </c>
      <c r="H20" s="15"/>
      <c r="I20" s="102"/>
      <c r="J20" s="102"/>
      <c r="K20" s="118"/>
      <c r="L20" s="114"/>
      <c r="M20" s="102"/>
      <c r="N20" s="102"/>
      <c r="O20" s="102"/>
    </row>
    <row r="21" spans="1:15" ht="12.75" customHeight="1" x14ac:dyDescent="0.2">
      <c r="A21" s="102">
        <f t="shared" ref="A21:B21" si="20">A20+100</f>
        <v>22001</v>
      </c>
      <c r="B21" s="102">
        <f t="shared" si="20"/>
        <v>22100</v>
      </c>
      <c r="C21" s="107">
        <f t="shared" si="0"/>
        <v>22050.5</v>
      </c>
      <c r="D21" s="107">
        <f t="shared" si="2"/>
        <v>19640.5</v>
      </c>
      <c r="E21" s="102">
        <f>'Regular 2'!C58</f>
        <v>386.73399999999998</v>
      </c>
      <c r="F21" s="102">
        <f t="shared" si="3"/>
        <v>152.42720000000003</v>
      </c>
      <c r="G21" s="102">
        <f t="shared" si="1"/>
        <v>234.30679999999995</v>
      </c>
      <c r="H21" s="15"/>
      <c r="I21" s="102"/>
      <c r="J21" s="102"/>
      <c r="K21" s="118"/>
      <c r="L21" s="114"/>
      <c r="M21" s="102"/>
      <c r="N21" s="102"/>
      <c r="O21" s="102"/>
    </row>
    <row r="22" spans="1:15" ht="12.75" customHeight="1" x14ac:dyDescent="0.2">
      <c r="A22" s="102">
        <f t="shared" ref="A22:B22" si="21">A21+100</f>
        <v>22101</v>
      </c>
      <c r="B22" s="102">
        <f t="shared" si="21"/>
        <v>22200</v>
      </c>
      <c r="C22" s="107">
        <f t="shared" si="0"/>
        <v>22150.5</v>
      </c>
      <c r="D22" s="107">
        <f t="shared" si="2"/>
        <v>19740.5</v>
      </c>
      <c r="E22" s="102">
        <f>'Regular 2'!C59</f>
        <v>390.13399999999996</v>
      </c>
      <c r="F22" s="102">
        <f t="shared" si="3"/>
        <v>146.42720000000003</v>
      </c>
      <c r="G22" s="102">
        <f t="shared" si="1"/>
        <v>243.70679999999993</v>
      </c>
      <c r="H22" s="15"/>
      <c r="I22" s="102"/>
      <c r="J22" s="102"/>
      <c r="K22" s="118"/>
      <c r="L22" s="114"/>
      <c r="M22" s="102"/>
      <c r="N22" s="102"/>
      <c r="O22" s="102"/>
    </row>
    <row r="23" spans="1:15" ht="12.75" customHeight="1" x14ac:dyDescent="0.2">
      <c r="A23" s="102">
        <f t="shared" ref="A23:B23" si="22">A22+100</f>
        <v>22201</v>
      </c>
      <c r="B23" s="102">
        <f t="shared" si="22"/>
        <v>22300</v>
      </c>
      <c r="C23" s="107">
        <f t="shared" si="0"/>
        <v>22250.5</v>
      </c>
      <c r="D23" s="107">
        <f t="shared" si="2"/>
        <v>19840.5</v>
      </c>
      <c r="E23" s="102">
        <f>'Regular 2'!C60</f>
        <v>393.53400000000005</v>
      </c>
      <c r="F23" s="102">
        <f t="shared" si="3"/>
        <v>140.42720000000003</v>
      </c>
      <c r="G23" s="102">
        <f t="shared" si="1"/>
        <v>253.10680000000002</v>
      </c>
      <c r="H23" s="15"/>
      <c r="I23" s="102"/>
      <c r="J23" s="102"/>
      <c r="K23" s="118"/>
      <c r="L23" s="114"/>
      <c r="M23" s="102"/>
      <c r="N23" s="102"/>
      <c r="O23" s="102"/>
    </row>
    <row r="24" spans="1:15" ht="12.75" customHeight="1" x14ac:dyDescent="0.2">
      <c r="A24" s="102">
        <f t="shared" ref="A24:B24" si="23">A23+100</f>
        <v>22301</v>
      </c>
      <c r="B24" s="102">
        <f t="shared" si="23"/>
        <v>22400</v>
      </c>
      <c r="C24" s="107">
        <f t="shared" si="0"/>
        <v>22350.5</v>
      </c>
      <c r="D24" s="107">
        <f t="shared" si="2"/>
        <v>19940.5</v>
      </c>
      <c r="E24" s="102">
        <f>'Regular 2'!C61</f>
        <v>396.93400000000003</v>
      </c>
      <c r="F24" s="102">
        <f t="shared" si="3"/>
        <v>134.42720000000003</v>
      </c>
      <c r="G24" s="102">
        <f t="shared" si="1"/>
        <v>262.5068</v>
      </c>
      <c r="H24" s="15"/>
      <c r="I24" s="102"/>
      <c r="J24" s="102"/>
      <c r="K24" s="118"/>
      <c r="L24" s="114"/>
      <c r="M24" s="102"/>
      <c r="N24" s="102"/>
      <c r="O24" s="102"/>
    </row>
    <row r="25" spans="1:15" ht="12.75" customHeight="1" x14ac:dyDescent="0.2">
      <c r="A25" s="102">
        <f t="shared" ref="A25:B25" si="24">A24+100</f>
        <v>22401</v>
      </c>
      <c r="B25" s="102">
        <f t="shared" si="24"/>
        <v>22500</v>
      </c>
      <c r="C25" s="107">
        <f t="shared" si="0"/>
        <v>22450.5</v>
      </c>
      <c r="D25" s="107">
        <f t="shared" si="2"/>
        <v>20040.5</v>
      </c>
      <c r="E25" s="102">
        <f>'Regular 2'!C63</f>
        <v>400.334</v>
      </c>
      <c r="F25" s="102">
        <f t="shared" si="3"/>
        <v>128.42720000000003</v>
      </c>
      <c r="G25" s="102">
        <f t="shared" si="1"/>
        <v>271.90679999999998</v>
      </c>
      <c r="H25" s="15"/>
      <c r="I25" s="102"/>
      <c r="J25" s="102"/>
      <c r="K25" s="118"/>
      <c r="L25" s="114"/>
      <c r="M25" s="102"/>
      <c r="N25" s="102"/>
      <c r="O25" s="102"/>
    </row>
    <row r="26" spans="1:15" ht="12.75" customHeight="1" x14ac:dyDescent="0.2">
      <c r="A26" s="102">
        <f t="shared" ref="A26:B26" si="25">A25+100</f>
        <v>22501</v>
      </c>
      <c r="B26" s="102">
        <f t="shared" si="25"/>
        <v>22600</v>
      </c>
      <c r="C26" s="107">
        <f t="shared" si="0"/>
        <v>22550.5</v>
      </c>
      <c r="D26" s="107">
        <f t="shared" si="2"/>
        <v>20140.5</v>
      </c>
      <c r="E26" s="102">
        <f>'Regular 2'!C64</f>
        <v>403.73399999999998</v>
      </c>
      <c r="F26" s="102">
        <f t="shared" si="3"/>
        <v>122.42720000000003</v>
      </c>
      <c r="G26" s="102">
        <f t="shared" si="1"/>
        <v>281.30679999999995</v>
      </c>
      <c r="H26" s="15"/>
      <c r="I26" s="102"/>
      <c r="J26" s="102"/>
      <c r="K26" s="118"/>
      <c r="L26" s="114"/>
      <c r="M26" s="102"/>
      <c r="N26" s="102"/>
      <c r="O26" s="102"/>
    </row>
    <row r="27" spans="1:15" ht="12.75" customHeight="1" x14ac:dyDescent="0.2">
      <c r="A27" s="102">
        <f t="shared" ref="A27:B27" si="26">A26+100</f>
        <v>22601</v>
      </c>
      <c r="B27" s="102">
        <f t="shared" si="26"/>
        <v>22700</v>
      </c>
      <c r="C27" s="107">
        <f t="shared" si="0"/>
        <v>22650.5</v>
      </c>
      <c r="D27" s="107">
        <f t="shared" si="2"/>
        <v>20240.5</v>
      </c>
      <c r="E27" s="102">
        <f>'Regular 2'!C65</f>
        <v>407.13399999999996</v>
      </c>
      <c r="F27" s="102">
        <f t="shared" si="3"/>
        <v>116.42720000000003</v>
      </c>
      <c r="G27" s="102">
        <f t="shared" si="1"/>
        <v>290.70679999999993</v>
      </c>
      <c r="H27" s="15"/>
      <c r="I27" s="102"/>
      <c r="J27" s="102"/>
      <c r="K27" s="118"/>
      <c r="L27" s="114"/>
      <c r="M27" s="102"/>
      <c r="N27" s="102"/>
      <c r="O27" s="102"/>
    </row>
    <row r="28" spans="1:15" ht="12.75" customHeight="1" x14ac:dyDescent="0.2">
      <c r="A28" s="102">
        <f t="shared" ref="A28:B28" si="27">A27+100</f>
        <v>22701</v>
      </c>
      <c r="B28" s="102">
        <f t="shared" si="27"/>
        <v>22800</v>
      </c>
      <c r="C28" s="107">
        <f t="shared" si="0"/>
        <v>22750.5</v>
      </c>
      <c r="D28" s="107">
        <f t="shared" si="2"/>
        <v>20340.5</v>
      </c>
      <c r="E28" s="102">
        <f>'Regular 2'!C66</f>
        <v>410.53400000000005</v>
      </c>
      <c r="F28" s="102">
        <f t="shared" si="3"/>
        <v>110.42720000000003</v>
      </c>
      <c r="G28" s="102">
        <f t="shared" si="1"/>
        <v>300.10680000000002</v>
      </c>
      <c r="H28" s="15"/>
      <c r="I28" s="102"/>
      <c r="J28" s="102"/>
      <c r="K28" s="118"/>
      <c r="L28" s="114"/>
      <c r="M28" s="102"/>
      <c r="N28" s="102"/>
      <c r="O28" s="102"/>
    </row>
    <row r="29" spans="1:15" ht="12.75" customHeight="1" x14ac:dyDescent="0.2">
      <c r="A29" s="102">
        <f t="shared" ref="A29:B29" si="28">A28+100</f>
        <v>22801</v>
      </c>
      <c r="B29" s="102">
        <f t="shared" si="28"/>
        <v>22900</v>
      </c>
      <c r="C29" s="107">
        <f t="shared" si="0"/>
        <v>22850.5</v>
      </c>
      <c r="D29" s="107">
        <f t="shared" si="2"/>
        <v>20440.5</v>
      </c>
      <c r="E29" s="102">
        <f>'Regular 2'!C67</f>
        <v>413.93400000000003</v>
      </c>
      <c r="F29" s="102">
        <f t="shared" si="3"/>
        <v>104.42720000000003</v>
      </c>
      <c r="G29" s="102">
        <f t="shared" si="1"/>
        <v>309.5068</v>
      </c>
      <c r="H29" s="15"/>
      <c r="I29" s="102"/>
      <c r="J29" s="102"/>
      <c r="K29" s="118"/>
      <c r="L29" s="114"/>
      <c r="M29" s="102"/>
      <c r="N29" s="102"/>
      <c r="O29" s="102"/>
    </row>
    <row r="30" spans="1:15" ht="12.75" customHeight="1" x14ac:dyDescent="0.2">
      <c r="A30" s="102">
        <f t="shared" ref="A30:B30" si="29">A29+100</f>
        <v>22901</v>
      </c>
      <c r="B30" s="102">
        <f t="shared" si="29"/>
        <v>23000</v>
      </c>
      <c r="C30" s="107">
        <f t="shared" si="0"/>
        <v>22950.5</v>
      </c>
      <c r="D30" s="107">
        <f t="shared" si="2"/>
        <v>20540.5</v>
      </c>
      <c r="E30" s="102">
        <f>'Regular 2'!C68</f>
        <v>417.334</v>
      </c>
      <c r="F30" s="102">
        <f t="shared" si="3"/>
        <v>98.427200000000028</v>
      </c>
      <c r="G30" s="102">
        <f t="shared" si="1"/>
        <v>318.90679999999998</v>
      </c>
      <c r="H30" s="15"/>
      <c r="I30" s="102"/>
      <c r="J30" s="102"/>
      <c r="K30" s="118"/>
      <c r="L30" s="114"/>
      <c r="M30" s="102"/>
      <c r="N30" s="102"/>
      <c r="O30" s="102"/>
    </row>
    <row r="31" spans="1:15" ht="12.75" customHeight="1" x14ac:dyDescent="0.2">
      <c r="A31" s="102">
        <f t="shared" ref="A31:B31" si="30">A30+100</f>
        <v>23001</v>
      </c>
      <c r="B31" s="102">
        <f t="shared" si="30"/>
        <v>23100</v>
      </c>
      <c r="C31" s="107">
        <f t="shared" si="0"/>
        <v>23050.5</v>
      </c>
      <c r="D31" s="107">
        <f t="shared" si="2"/>
        <v>20640.5</v>
      </c>
      <c r="E31" s="102">
        <f>'Regular 2'!C69</f>
        <v>420.73399999999998</v>
      </c>
      <c r="F31" s="102">
        <f t="shared" si="3"/>
        <v>92.427200000000028</v>
      </c>
      <c r="G31" s="102">
        <f t="shared" si="1"/>
        <v>328.30679999999995</v>
      </c>
      <c r="H31" s="15"/>
      <c r="I31" s="102"/>
      <c r="J31" s="102"/>
      <c r="K31" s="118"/>
      <c r="L31" s="114"/>
      <c r="M31" s="102"/>
      <c r="N31" s="102"/>
      <c r="O31" s="102"/>
    </row>
    <row r="32" spans="1:15" ht="12.75" customHeight="1" x14ac:dyDescent="0.2">
      <c r="A32" s="102">
        <f t="shared" ref="A32:B32" si="31">A31+100</f>
        <v>23101</v>
      </c>
      <c r="B32" s="102">
        <f t="shared" si="31"/>
        <v>23200</v>
      </c>
      <c r="C32" s="107">
        <f t="shared" si="0"/>
        <v>23150.5</v>
      </c>
      <c r="D32" s="107">
        <f t="shared" si="2"/>
        <v>20740.5</v>
      </c>
      <c r="E32" s="102">
        <f>'Regular 2'!C70</f>
        <v>424.13399999999996</v>
      </c>
      <c r="F32" s="102">
        <f t="shared" si="3"/>
        <v>86.427200000000028</v>
      </c>
      <c r="G32" s="102">
        <f t="shared" si="1"/>
        <v>337.70679999999993</v>
      </c>
      <c r="H32" s="15"/>
      <c r="I32" s="102"/>
      <c r="J32" s="102"/>
      <c r="K32" s="118"/>
      <c r="L32" s="114"/>
      <c r="M32" s="102"/>
      <c r="N32" s="102"/>
      <c r="O32" s="102"/>
    </row>
    <row r="33" spans="1:15" ht="12.75" customHeight="1" x14ac:dyDescent="0.2">
      <c r="A33" s="102">
        <f t="shared" ref="A33:B33" si="32">A32+100</f>
        <v>23201</v>
      </c>
      <c r="B33" s="102">
        <f t="shared" si="32"/>
        <v>23300</v>
      </c>
      <c r="C33" s="107">
        <f t="shared" si="0"/>
        <v>23250.5</v>
      </c>
      <c r="D33" s="107">
        <f t="shared" si="2"/>
        <v>20840.5</v>
      </c>
      <c r="E33" s="102">
        <f>'Regular 2'!C71</f>
        <v>427.53400000000005</v>
      </c>
      <c r="F33" s="102">
        <f t="shared" si="3"/>
        <v>80.427200000000028</v>
      </c>
      <c r="G33" s="102">
        <f t="shared" si="1"/>
        <v>347.10680000000002</v>
      </c>
      <c r="H33" s="15"/>
      <c r="I33" s="102"/>
      <c r="J33" s="102"/>
      <c r="K33" s="118"/>
      <c r="L33" s="114"/>
      <c r="M33" s="102"/>
      <c r="N33" s="102"/>
      <c r="O33" s="102"/>
    </row>
    <row r="34" spans="1:15" ht="12.75" customHeight="1" x14ac:dyDescent="0.2">
      <c r="A34" s="102">
        <f t="shared" ref="A34:B34" si="33">A33+100</f>
        <v>23301</v>
      </c>
      <c r="B34" s="102">
        <f t="shared" si="33"/>
        <v>23400</v>
      </c>
      <c r="C34" s="107">
        <f t="shared" si="0"/>
        <v>23350.5</v>
      </c>
      <c r="D34" s="107">
        <f t="shared" si="2"/>
        <v>20940.5</v>
      </c>
      <c r="E34" s="102">
        <f>'Regular 2'!C72</f>
        <v>430.93400000000003</v>
      </c>
      <c r="F34" s="102">
        <f t="shared" si="3"/>
        <v>74.427200000000028</v>
      </c>
      <c r="G34" s="102">
        <f t="shared" si="1"/>
        <v>356.5068</v>
      </c>
      <c r="H34" s="15"/>
      <c r="I34" s="102"/>
      <c r="J34" s="102"/>
      <c r="K34" s="118"/>
      <c r="L34" s="114"/>
      <c r="M34" s="102"/>
      <c r="N34" s="102"/>
      <c r="O34" s="102"/>
    </row>
    <row r="35" spans="1:15" ht="12.75" customHeight="1" x14ac:dyDescent="0.2">
      <c r="A35" s="102">
        <f t="shared" ref="A35:B35" si="34">A34+100</f>
        <v>23401</v>
      </c>
      <c r="B35" s="102">
        <f t="shared" si="34"/>
        <v>23500</v>
      </c>
      <c r="C35" s="107">
        <f t="shared" si="0"/>
        <v>23450.5</v>
      </c>
      <c r="D35" s="107">
        <f t="shared" si="2"/>
        <v>21040.5</v>
      </c>
      <c r="E35" s="102">
        <f>'Regular 2'!F8</f>
        <v>434.334</v>
      </c>
      <c r="F35" s="102">
        <f t="shared" si="3"/>
        <v>68.427200000000028</v>
      </c>
      <c r="G35" s="102">
        <f t="shared" si="1"/>
        <v>365.90679999999998</v>
      </c>
      <c r="H35" s="15"/>
      <c r="I35" s="102"/>
      <c r="J35" s="102"/>
      <c r="K35" s="123"/>
      <c r="L35" s="114"/>
      <c r="M35" s="102"/>
      <c r="N35" s="102"/>
      <c r="O35" s="102"/>
    </row>
    <row r="36" spans="1:15" ht="12.75" customHeight="1" x14ac:dyDescent="0.2">
      <c r="A36" s="102">
        <f t="shared" ref="A36:B36" si="35">A35+100</f>
        <v>23501</v>
      </c>
      <c r="B36" s="102">
        <f t="shared" si="35"/>
        <v>23600</v>
      </c>
      <c r="C36" s="107">
        <f t="shared" si="0"/>
        <v>23550.5</v>
      </c>
      <c r="D36" s="107">
        <f t="shared" si="2"/>
        <v>21140.5</v>
      </c>
      <c r="E36" s="102">
        <f>'Regular 2'!F9</f>
        <v>437.73399999999998</v>
      </c>
      <c r="F36" s="102">
        <f t="shared" si="3"/>
        <v>62.427200000000028</v>
      </c>
      <c r="G36" s="102">
        <f t="shared" si="1"/>
        <v>375.30679999999995</v>
      </c>
      <c r="H36" s="15"/>
      <c r="I36" s="102"/>
      <c r="J36" s="102"/>
      <c r="K36" s="123"/>
      <c r="L36" s="114"/>
      <c r="M36" s="102"/>
      <c r="N36" s="102"/>
      <c r="O36" s="102"/>
    </row>
    <row r="37" spans="1:15" ht="12.75" customHeight="1" x14ac:dyDescent="0.2">
      <c r="A37" s="102">
        <f t="shared" ref="A37:B37" si="36">A36+100</f>
        <v>23601</v>
      </c>
      <c r="B37" s="102">
        <f t="shared" si="36"/>
        <v>23700</v>
      </c>
      <c r="C37" s="107">
        <f t="shared" si="0"/>
        <v>23650.5</v>
      </c>
      <c r="D37" s="107">
        <f t="shared" si="2"/>
        <v>21240.5</v>
      </c>
      <c r="E37" s="102">
        <f>'Regular 2'!F10</f>
        <v>441.13399999999996</v>
      </c>
      <c r="F37" s="102">
        <f t="shared" si="3"/>
        <v>56.427200000000028</v>
      </c>
      <c r="G37" s="102">
        <f t="shared" si="1"/>
        <v>384.70679999999993</v>
      </c>
      <c r="H37" s="15"/>
      <c r="I37" s="102"/>
      <c r="J37" s="102"/>
      <c r="K37" s="123"/>
      <c r="L37" s="114"/>
      <c r="M37" s="102"/>
      <c r="N37" s="102"/>
      <c r="O37" s="102"/>
    </row>
    <row r="38" spans="1:15" ht="12.75" customHeight="1" x14ac:dyDescent="0.2">
      <c r="A38" s="102">
        <f t="shared" ref="A38:B38" si="37">A37+100</f>
        <v>23701</v>
      </c>
      <c r="B38" s="102">
        <f t="shared" si="37"/>
        <v>23800</v>
      </c>
      <c r="C38" s="107">
        <f t="shared" si="0"/>
        <v>23750.5</v>
      </c>
      <c r="D38" s="107">
        <f t="shared" si="2"/>
        <v>21340.5</v>
      </c>
      <c r="E38" s="102">
        <f>'Regular 2'!F11</f>
        <v>444.53400000000005</v>
      </c>
      <c r="F38" s="102">
        <f t="shared" si="3"/>
        <v>50.427200000000028</v>
      </c>
      <c r="G38" s="102">
        <f t="shared" si="1"/>
        <v>394.10680000000002</v>
      </c>
      <c r="H38" s="15"/>
      <c r="I38" s="102"/>
      <c r="J38" s="102"/>
      <c r="K38" s="123"/>
      <c r="L38" s="114"/>
      <c r="M38" s="102"/>
      <c r="N38" s="102"/>
      <c r="O38" s="102"/>
    </row>
    <row r="39" spans="1:15" ht="12.75" customHeight="1" x14ac:dyDescent="0.2">
      <c r="A39" s="102">
        <f t="shared" ref="A39:B39" si="38">A38+100</f>
        <v>23801</v>
      </c>
      <c r="B39" s="102">
        <f t="shared" si="38"/>
        <v>23900</v>
      </c>
      <c r="C39" s="107">
        <f t="shared" si="0"/>
        <v>23850.5</v>
      </c>
      <c r="D39" s="107">
        <f t="shared" si="2"/>
        <v>21440.5</v>
      </c>
      <c r="E39" s="102">
        <f>'Regular 2'!F12</f>
        <v>447.93400000000003</v>
      </c>
      <c r="F39" s="102">
        <f t="shared" si="3"/>
        <v>44.427200000000028</v>
      </c>
      <c r="G39" s="102">
        <f t="shared" si="1"/>
        <v>403.5068</v>
      </c>
      <c r="H39" s="15"/>
      <c r="I39" s="102"/>
      <c r="J39" s="102"/>
      <c r="K39" s="123"/>
      <c r="L39" s="114"/>
      <c r="M39" s="102"/>
      <c r="N39" s="102"/>
      <c r="O39" s="102"/>
    </row>
    <row r="40" spans="1:15" ht="12.75" customHeight="1" x14ac:dyDescent="0.2">
      <c r="A40" s="102">
        <f t="shared" ref="A40:B40" si="39">A39+100</f>
        <v>23901</v>
      </c>
      <c r="B40" s="102">
        <f t="shared" si="39"/>
        <v>24000</v>
      </c>
      <c r="C40" s="107">
        <f t="shared" si="0"/>
        <v>23950.5</v>
      </c>
      <c r="D40" s="107">
        <f t="shared" si="2"/>
        <v>21540.5</v>
      </c>
      <c r="E40" s="102">
        <f>'Regular 2'!F13</f>
        <v>451.334</v>
      </c>
      <c r="F40" s="102">
        <f t="shared" si="3"/>
        <v>38.427200000000028</v>
      </c>
      <c r="G40" s="102">
        <f t="shared" si="1"/>
        <v>412.90679999999998</v>
      </c>
      <c r="H40" s="15"/>
      <c r="I40" s="102"/>
      <c r="J40" s="102"/>
      <c r="K40" s="123"/>
      <c r="L40" s="114"/>
      <c r="M40" s="102"/>
      <c r="N40" s="102"/>
      <c r="O40" s="102"/>
    </row>
    <row r="41" spans="1:15" ht="12.75" customHeight="1" x14ac:dyDescent="0.2">
      <c r="A41" s="102">
        <f t="shared" ref="A41:B41" si="40">A40+100</f>
        <v>24001</v>
      </c>
      <c r="B41" s="102">
        <f t="shared" si="40"/>
        <v>24100</v>
      </c>
      <c r="C41" s="107">
        <f t="shared" si="0"/>
        <v>24050.5</v>
      </c>
      <c r="D41" s="107">
        <f t="shared" si="2"/>
        <v>21640.5</v>
      </c>
      <c r="E41" s="102">
        <f>'Regular 2'!F14</f>
        <v>454.73399999999998</v>
      </c>
      <c r="F41" s="102">
        <f t="shared" si="3"/>
        <v>32.427200000000028</v>
      </c>
      <c r="G41" s="102">
        <f t="shared" si="1"/>
        <v>422.30679999999995</v>
      </c>
      <c r="H41" s="15"/>
      <c r="I41" s="102"/>
      <c r="J41" s="102"/>
      <c r="K41" s="123"/>
      <c r="L41" s="114"/>
      <c r="M41" s="102"/>
      <c r="N41" s="102"/>
      <c r="O41" s="102"/>
    </row>
    <row r="42" spans="1:15" ht="12.75" customHeight="1" x14ac:dyDescent="0.2">
      <c r="A42" s="102">
        <f t="shared" ref="A42:B42" si="41">A41+100</f>
        <v>24101</v>
      </c>
      <c r="B42" s="102">
        <f t="shared" si="41"/>
        <v>24200</v>
      </c>
      <c r="C42" s="107">
        <f t="shared" si="0"/>
        <v>24150.5</v>
      </c>
      <c r="D42" s="107">
        <f t="shared" si="2"/>
        <v>21740.5</v>
      </c>
      <c r="E42" s="102">
        <f>'Regular 2'!F15</f>
        <v>458.13399999999996</v>
      </c>
      <c r="F42" s="102">
        <f t="shared" si="3"/>
        <v>26.427200000000028</v>
      </c>
      <c r="G42" s="102">
        <f t="shared" si="1"/>
        <v>431.70679999999993</v>
      </c>
      <c r="H42" s="15"/>
      <c r="I42" s="102"/>
      <c r="J42" s="102"/>
      <c r="K42" s="123"/>
      <c r="L42" s="114"/>
      <c r="M42" s="102"/>
      <c r="N42" s="102"/>
      <c r="O42" s="102"/>
    </row>
    <row r="43" spans="1:15" ht="12.75" customHeight="1" x14ac:dyDescent="0.2">
      <c r="A43" s="102">
        <f t="shared" ref="A43:B43" si="42">A42+100</f>
        <v>24201</v>
      </c>
      <c r="B43" s="102">
        <f t="shared" si="42"/>
        <v>24300</v>
      </c>
      <c r="C43" s="107">
        <f t="shared" si="0"/>
        <v>24250.5</v>
      </c>
      <c r="D43" s="107">
        <f t="shared" si="2"/>
        <v>21840.5</v>
      </c>
      <c r="E43" s="102">
        <f>'Regular 2'!F16</f>
        <v>461.53400000000005</v>
      </c>
      <c r="F43" s="102">
        <f t="shared" si="3"/>
        <v>20.427200000000028</v>
      </c>
      <c r="G43" s="102">
        <f t="shared" si="1"/>
        <v>441.10680000000002</v>
      </c>
      <c r="N43" s="102"/>
      <c r="O43" s="102"/>
    </row>
    <row r="44" spans="1:15" ht="12.75" customHeight="1" x14ac:dyDescent="0.2">
      <c r="A44" s="102">
        <f t="shared" ref="A44:B44" si="43">A43+100</f>
        <v>24301</v>
      </c>
      <c r="B44" s="102">
        <f t="shared" si="43"/>
        <v>24400</v>
      </c>
      <c r="C44" s="107">
        <f t="shared" si="0"/>
        <v>24350.5</v>
      </c>
      <c r="D44" s="107">
        <f t="shared" si="2"/>
        <v>21940.5</v>
      </c>
      <c r="E44" s="102">
        <f>'Regular 2'!F17</f>
        <v>464.93400000000003</v>
      </c>
      <c r="F44" s="102">
        <f t="shared" si="3"/>
        <v>14.427200000000028</v>
      </c>
      <c r="G44" s="102">
        <f t="shared" si="1"/>
        <v>450.5068</v>
      </c>
      <c r="N44" s="102"/>
      <c r="O44" s="102"/>
    </row>
    <row r="45" spans="1:15" ht="12.75" customHeight="1" x14ac:dyDescent="0.2">
      <c r="A45" s="102">
        <f t="shared" ref="A45:B46" si="44">A44+100</f>
        <v>24401</v>
      </c>
      <c r="B45" s="102">
        <f t="shared" si="44"/>
        <v>24500</v>
      </c>
      <c r="C45" s="107">
        <f t="shared" si="0"/>
        <v>24450.5</v>
      </c>
      <c r="D45" s="107">
        <f t="shared" si="2"/>
        <v>22040.5</v>
      </c>
      <c r="E45" s="102">
        <f>'Regular 2'!F19</f>
        <v>468.334</v>
      </c>
      <c r="F45" s="102">
        <f t="shared" si="3"/>
        <v>8.4272000000000276</v>
      </c>
      <c r="G45" s="102">
        <f t="shared" si="1"/>
        <v>459.90679999999998</v>
      </c>
      <c r="N45" s="102"/>
      <c r="O45" s="102"/>
    </row>
    <row r="46" spans="1:15" ht="12.75" customHeight="1" x14ac:dyDescent="0.2">
      <c r="A46" s="102">
        <f t="shared" si="44"/>
        <v>24501</v>
      </c>
      <c r="B46" s="102">
        <f t="shared" si="44"/>
        <v>24600</v>
      </c>
      <c r="C46" s="107">
        <f t="shared" ref="C46" si="45">(A46+B46)/2</f>
        <v>24550.5</v>
      </c>
      <c r="D46" s="107">
        <f t="shared" si="2"/>
        <v>22140.5</v>
      </c>
      <c r="E46" s="102">
        <f>'Regular 2'!F20</f>
        <v>471.73399999999998</v>
      </c>
      <c r="F46" s="102">
        <f t="shared" si="3"/>
        <v>2.4272000000000276</v>
      </c>
      <c r="G46" s="102">
        <f t="shared" ref="G46" si="46">E46-F46</f>
        <v>469.30679999999995</v>
      </c>
      <c r="N46" s="102"/>
      <c r="O46" s="102"/>
    </row>
    <row r="47" spans="1:15" ht="12.75" customHeight="1" x14ac:dyDescent="0.2">
      <c r="A47" s="102"/>
      <c r="B47" s="102"/>
      <c r="C47" s="107"/>
      <c r="D47" s="107"/>
      <c r="E47" s="102"/>
      <c r="F47" s="102"/>
      <c r="G47" s="102"/>
      <c r="N47" s="102"/>
      <c r="O47" s="102"/>
    </row>
    <row r="48" spans="1:15" ht="12.75" customHeight="1" x14ac:dyDescent="0.2">
      <c r="E48" s="102"/>
      <c r="F48" s="102"/>
      <c r="G48" s="102"/>
      <c r="N48" s="102"/>
      <c r="O48" s="102"/>
    </row>
    <row r="49" spans="5:15" ht="12.75" customHeight="1" x14ac:dyDescent="0.2">
      <c r="E49" s="102"/>
      <c r="F49" s="102"/>
      <c r="G49" s="102"/>
      <c r="N49" s="102"/>
      <c r="O49" s="102"/>
    </row>
    <row r="50" spans="5:15" ht="12.75" customHeight="1" x14ac:dyDescent="0.2">
      <c r="E50" s="102"/>
      <c r="F50" s="102"/>
      <c r="G50" s="102"/>
      <c r="N50" s="102"/>
      <c r="O50" s="102"/>
    </row>
    <row r="51" spans="5:15" ht="12.75" customHeight="1" x14ac:dyDescent="0.2">
      <c r="E51" s="102"/>
      <c r="F51" s="102"/>
      <c r="G51" s="102"/>
      <c r="N51" s="102"/>
      <c r="O51" s="102"/>
    </row>
    <row r="52" spans="5:15" ht="12.75" customHeight="1" x14ac:dyDescent="0.2">
      <c r="E52" s="102"/>
      <c r="F52" s="102"/>
      <c r="G52" s="102"/>
      <c r="N52" s="102"/>
      <c r="O52" s="102"/>
    </row>
    <row r="53" spans="5:15" ht="12.75" customHeight="1" x14ac:dyDescent="0.2">
      <c r="E53" s="102"/>
      <c r="F53" s="102"/>
      <c r="G53" s="102"/>
      <c r="N53" s="102"/>
      <c r="O53" s="102"/>
    </row>
    <row r="54" spans="5:15" ht="12.75" customHeight="1" x14ac:dyDescent="0.2">
      <c r="E54" s="102"/>
      <c r="F54" s="102"/>
      <c r="G54" s="102"/>
      <c r="M54" s="102"/>
      <c r="N54" s="102"/>
    </row>
    <row r="55" spans="5:15" ht="12.75" customHeight="1" x14ac:dyDescent="0.2">
      <c r="E55" s="102"/>
      <c r="F55" s="102"/>
      <c r="G55" s="102"/>
      <c r="N55" s="102"/>
      <c r="O55" s="102"/>
    </row>
    <row r="56" spans="5:15" ht="12.75" customHeight="1" x14ac:dyDescent="0.2">
      <c r="E56" s="102"/>
      <c r="F56" s="102"/>
      <c r="G56" s="102"/>
      <c r="N56" s="102"/>
      <c r="O56" s="102"/>
    </row>
    <row r="57" spans="5:15" ht="12.75" customHeight="1" x14ac:dyDescent="0.2">
      <c r="E57" s="102"/>
      <c r="F57" s="102"/>
      <c r="G57" s="102"/>
      <c r="N57" s="102"/>
      <c r="O57" s="102"/>
    </row>
    <row r="58" spans="5:15" ht="12.75" customHeight="1" x14ac:dyDescent="0.2">
      <c r="E58" s="102"/>
      <c r="F58" s="102"/>
      <c r="G58" s="102"/>
      <c r="N58" s="102"/>
      <c r="O58" s="102"/>
    </row>
    <row r="59" spans="5:15" ht="12.75" customHeight="1" x14ac:dyDescent="0.2">
      <c r="E59" s="102"/>
      <c r="F59" s="102"/>
      <c r="G59" s="102"/>
      <c r="N59" s="102"/>
      <c r="O59" s="102"/>
    </row>
    <row r="60" spans="5:15" ht="12.75" customHeight="1" x14ac:dyDescent="0.2">
      <c r="E60" s="102"/>
      <c r="F60" s="102"/>
      <c r="G60" s="102"/>
      <c r="N60" s="102"/>
      <c r="O60" s="102"/>
    </row>
    <row r="61" spans="5:15" ht="12.75" customHeight="1" x14ac:dyDescent="0.2">
      <c r="E61" s="102"/>
      <c r="F61" s="102"/>
      <c r="G61" s="102"/>
      <c r="N61" s="102"/>
      <c r="O61" s="102"/>
    </row>
    <row r="62" spans="5:15" ht="12.75" customHeight="1" x14ac:dyDescent="0.2">
      <c r="E62" s="102"/>
      <c r="F62" s="102"/>
      <c r="G62" s="102"/>
      <c r="N62" s="102"/>
      <c r="O62" s="102"/>
    </row>
    <row r="63" spans="5:15" ht="12.75" customHeight="1" x14ac:dyDescent="0.2">
      <c r="E63" s="102"/>
      <c r="F63" s="102"/>
      <c r="G63" s="102"/>
      <c r="N63" s="102"/>
      <c r="O63" s="102"/>
    </row>
    <row r="64" spans="5:15" ht="12.75" customHeight="1" x14ac:dyDescent="0.2">
      <c r="E64" s="102"/>
      <c r="F64" s="102"/>
      <c r="G64" s="102"/>
      <c r="N64" s="102"/>
      <c r="O64" s="102"/>
    </row>
    <row r="65" spans="5:15" ht="12.75" customHeight="1" x14ac:dyDescent="0.2">
      <c r="E65" s="102"/>
      <c r="F65" s="102"/>
      <c r="G65" s="102"/>
      <c r="N65" s="102"/>
      <c r="O65" s="102"/>
    </row>
    <row r="66" spans="5:15" ht="12.75" customHeight="1" x14ac:dyDescent="0.2">
      <c r="E66" s="102"/>
      <c r="F66" s="102"/>
      <c r="G66" s="102"/>
      <c r="N66" s="102"/>
      <c r="O66" s="102"/>
    </row>
    <row r="67" spans="5:15" ht="12.75" customHeight="1" x14ac:dyDescent="0.2">
      <c r="E67" s="102"/>
      <c r="F67" s="102"/>
      <c r="G67" s="102"/>
      <c r="N67" s="102"/>
      <c r="O67" s="102"/>
    </row>
    <row r="68" spans="5:15" ht="12.75" customHeight="1" x14ac:dyDescent="0.2">
      <c r="E68" s="102"/>
      <c r="F68" s="102"/>
      <c r="G68" s="102"/>
      <c r="N68" s="102"/>
      <c r="O68" s="102"/>
    </row>
    <row r="69" spans="5:15" ht="12.75" customHeight="1" x14ac:dyDescent="0.2">
      <c r="E69" s="102"/>
      <c r="F69" s="102"/>
      <c r="G69" s="102"/>
      <c r="N69" s="102"/>
      <c r="O69" s="102"/>
    </row>
    <row r="70" spans="5:15" ht="12.75" customHeight="1" x14ac:dyDescent="0.2">
      <c r="E70" s="102"/>
      <c r="F70" s="102"/>
      <c r="G70" s="102"/>
      <c r="N70" s="102"/>
      <c r="O70" s="102"/>
    </row>
    <row r="71" spans="5:15" ht="12.75" customHeight="1" x14ac:dyDescent="0.2">
      <c r="E71" s="102"/>
      <c r="F71" s="102"/>
      <c r="G71" s="102"/>
      <c r="N71" s="102"/>
      <c r="O71" s="102"/>
    </row>
    <row r="72" spans="5:15" ht="12.75" customHeight="1" x14ac:dyDescent="0.2">
      <c r="E72" s="102"/>
      <c r="F72" s="102"/>
      <c r="G72" s="102"/>
      <c r="N72" s="102"/>
      <c r="O72" s="102"/>
    </row>
    <row r="73" spans="5:15" ht="12.75" customHeight="1" x14ac:dyDescent="0.2">
      <c r="E73" s="102"/>
      <c r="F73" s="102"/>
      <c r="G73" s="102"/>
      <c r="N73" s="102"/>
      <c r="O73" s="102"/>
    </row>
    <row r="74" spans="5:15" ht="12.75" customHeight="1" x14ac:dyDescent="0.2">
      <c r="E74" s="102"/>
      <c r="F74" s="102"/>
      <c r="G74" s="102"/>
      <c r="N74" s="102"/>
      <c r="O74" s="102"/>
    </row>
    <row r="75" spans="5:15" ht="12.75" customHeight="1" x14ac:dyDescent="0.2">
      <c r="E75" s="102"/>
      <c r="F75" s="102"/>
      <c r="G75" s="102"/>
      <c r="N75" s="102"/>
      <c r="O75" s="102"/>
    </row>
    <row r="76" spans="5:15" ht="12.75" customHeight="1" x14ac:dyDescent="0.2">
      <c r="E76" s="102"/>
      <c r="F76" s="102"/>
      <c r="G76" s="102"/>
      <c r="N76" s="102"/>
      <c r="O76" s="102"/>
    </row>
    <row r="77" spans="5:15" ht="12.75" customHeight="1" x14ac:dyDescent="0.2">
      <c r="E77" s="102"/>
      <c r="F77" s="102"/>
      <c r="G77" s="102"/>
      <c r="N77" s="102"/>
      <c r="O77" s="102"/>
    </row>
    <row r="78" spans="5:15" ht="12.75" customHeight="1" x14ac:dyDescent="0.2">
      <c r="E78" s="102"/>
      <c r="F78" s="102"/>
      <c r="G78" s="102"/>
      <c r="N78" s="102"/>
      <c r="O78" s="102"/>
    </row>
    <row r="79" spans="5:15" ht="12.75" customHeight="1" x14ac:dyDescent="0.2">
      <c r="E79" s="102"/>
      <c r="F79" s="102"/>
      <c r="G79" s="102"/>
      <c r="N79" s="102"/>
      <c r="O79" s="102"/>
    </row>
    <row r="80" spans="5:15" ht="12.75" customHeight="1" x14ac:dyDescent="0.2">
      <c r="E80" s="102"/>
      <c r="F80" s="102"/>
      <c r="G80" s="102"/>
      <c r="N80" s="102"/>
      <c r="O80" s="102"/>
    </row>
    <row r="81" spans="5:15" ht="12.75" customHeight="1" x14ac:dyDescent="0.2">
      <c r="E81" s="102"/>
      <c r="F81" s="102"/>
      <c r="G81" s="102"/>
      <c r="N81" s="102"/>
      <c r="O81" s="102"/>
    </row>
    <row r="82" spans="5:15" ht="12.75" customHeight="1" x14ac:dyDescent="0.2">
      <c r="E82" s="102"/>
      <c r="F82" s="102"/>
      <c r="G82" s="102"/>
      <c r="N82" s="102"/>
      <c r="O82" s="102"/>
    </row>
    <row r="83" spans="5:15" ht="12.75" customHeight="1" x14ac:dyDescent="0.2">
      <c r="E83" s="102"/>
      <c r="F83" s="102"/>
      <c r="G83" s="102"/>
      <c r="N83" s="102"/>
      <c r="O83" s="102"/>
    </row>
    <row r="84" spans="5:15" ht="12.75" customHeight="1" x14ac:dyDescent="0.2">
      <c r="E84" s="102"/>
      <c r="F84" s="102"/>
      <c r="G84" s="102"/>
      <c r="N84" s="102"/>
      <c r="O84" s="102"/>
    </row>
    <row r="85" spans="5:15" ht="12.75" customHeight="1" x14ac:dyDescent="0.2">
      <c r="E85" s="102"/>
      <c r="F85" s="102"/>
      <c r="G85" s="102"/>
      <c r="N85" s="102"/>
      <c r="O85" s="102"/>
    </row>
    <row r="86" spans="5:15" ht="12.75" customHeight="1" x14ac:dyDescent="0.2">
      <c r="E86" s="102"/>
      <c r="F86" s="102"/>
      <c r="G86" s="102"/>
      <c r="N86" s="102"/>
      <c r="O86" s="102"/>
    </row>
    <row r="87" spans="5:15" ht="12.75" customHeight="1" x14ac:dyDescent="0.2">
      <c r="E87" s="102"/>
      <c r="F87" s="102"/>
      <c r="G87" s="102"/>
      <c r="N87" s="102"/>
      <c r="O87" s="102"/>
    </row>
    <row r="88" spans="5:15" ht="12.75" customHeight="1" x14ac:dyDescent="0.2">
      <c r="E88" s="102"/>
      <c r="F88" s="102"/>
      <c r="G88" s="102"/>
      <c r="N88" s="102"/>
      <c r="O88" s="102"/>
    </row>
    <row r="89" spans="5:15" ht="12.75" customHeight="1" x14ac:dyDescent="0.2">
      <c r="E89" s="102"/>
      <c r="F89" s="102"/>
      <c r="G89" s="102"/>
      <c r="N89" s="102"/>
      <c r="O89" s="102"/>
    </row>
    <row r="90" spans="5:15" ht="12.75" customHeight="1" x14ac:dyDescent="0.2">
      <c r="E90" s="102"/>
      <c r="F90" s="102"/>
      <c r="G90" s="102"/>
      <c r="N90" s="102"/>
      <c r="O90" s="102"/>
    </row>
    <row r="91" spans="5:15" ht="12.75" customHeight="1" x14ac:dyDescent="0.2">
      <c r="E91" s="102"/>
      <c r="F91" s="102"/>
      <c r="G91" s="102"/>
      <c r="N91" s="102"/>
      <c r="O91" s="102"/>
    </row>
    <row r="92" spans="5:15" ht="12.75" customHeight="1" x14ac:dyDescent="0.2">
      <c r="E92" s="102"/>
      <c r="F92" s="102"/>
      <c r="G92" s="102"/>
      <c r="N92" s="102"/>
      <c r="O92" s="102"/>
    </row>
    <row r="93" spans="5:15" ht="12.75" customHeight="1" x14ac:dyDescent="0.2">
      <c r="E93" s="102"/>
      <c r="F93" s="102"/>
      <c r="G93" s="102"/>
      <c r="N93" s="102"/>
      <c r="O93" s="102"/>
    </row>
    <row r="94" spans="5:15" ht="12.75" customHeight="1" x14ac:dyDescent="0.2">
      <c r="E94" s="102"/>
      <c r="F94" s="102"/>
      <c r="G94" s="102"/>
      <c r="N94" s="102"/>
      <c r="O94" s="102"/>
    </row>
    <row r="95" spans="5:15" ht="12.75" customHeight="1" x14ac:dyDescent="0.2">
      <c r="E95" s="102"/>
      <c r="F95" s="102"/>
      <c r="G95" s="102"/>
      <c r="N95" s="102"/>
      <c r="O95" s="102"/>
    </row>
    <row r="96" spans="5:15" ht="12.75" customHeight="1" x14ac:dyDescent="0.2">
      <c r="E96" s="102"/>
      <c r="F96" s="102"/>
      <c r="G96" s="102"/>
      <c r="N96" s="102"/>
      <c r="O96" s="102"/>
    </row>
    <row r="97" spans="5:15" ht="12.75" customHeight="1" x14ac:dyDescent="0.2">
      <c r="E97" s="102"/>
      <c r="F97" s="102"/>
      <c r="G97" s="102"/>
      <c r="N97" s="102"/>
      <c r="O97" s="102"/>
    </row>
    <row r="98" spans="5:15" ht="12.75" customHeight="1" x14ac:dyDescent="0.2">
      <c r="E98" s="102"/>
      <c r="F98" s="102"/>
      <c r="G98" s="102"/>
      <c r="N98" s="102"/>
      <c r="O98" s="102"/>
    </row>
    <row r="99" spans="5:15" ht="12.75" customHeight="1" x14ac:dyDescent="0.2">
      <c r="E99" s="102"/>
      <c r="F99" s="102"/>
      <c r="G99" s="102"/>
      <c r="N99" s="102"/>
      <c r="O99" s="102"/>
    </row>
    <row r="100" spans="5:15" ht="12.75" customHeight="1" x14ac:dyDescent="0.2">
      <c r="E100" s="102"/>
      <c r="F100" s="102"/>
      <c r="G100" s="102"/>
      <c r="N100" s="102"/>
      <c r="O100" s="102"/>
    </row>
    <row r="101" spans="5:15" ht="12.75" customHeight="1" x14ac:dyDescent="0.2">
      <c r="E101" s="102"/>
      <c r="F101" s="102"/>
      <c r="G101" s="102"/>
      <c r="N101" s="102"/>
      <c r="O101" s="102"/>
    </row>
    <row r="102" spans="5:15" ht="12.75" customHeight="1" x14ac:dyDescent="0.2">
      <c r="E102" s="102"/>
      <c r="F102" s="102"/>
      <c r="G102" s="102"/>
      <c r="N102" s="102"/>
      <c r="O102" s="102"/>
    </row>
    <row r="103" spans="5:15" ht="12.75" customHeight="1" x14ac:dyDescent="0.2">
      <c r="E103" s="102"/>
      <c r="F103" s="102"/>
      <c r="G103" s="102"/>
      <c r="N103" s="102"/>
      <c r="O103" s="102"/>
    </row>
    <row r="104" spans="5:15" ht="12.75" customHeight="1" x14ac:dyDescent="0.2">
      <c r="E104" s="102"/>
      <c r="F104" s="102"/>
      <c r="G104" s="102"/>
      <c r="N104" s="102"/>
      <c r="O104" s="102"/>
    </row>
    <row r="105" spans="5:15" ht="12.75" customHeight="1" x14ac:dyDescent="0.2">
      <c r="E105" s="102"/>
      <c r="F105" s="102"/>
      <c r="G105" s="102"/>
      <c r="N105" s="102"/>
      <c r="O105" s="102"/>
    </row>
    <row r="106" spans="5:15" ht="12.75" customHeight="1" x14ac:dyDescent="0.2">
      <c r="E106" s="102"/>
      <c r="F106" s="102"/>
      <c r="G106" s="102"/>
      <c r="N106" s="102"/>
      <c r="O106" s="102"/>
    </row>
    <row r="107" spans="5:15" ht="12.75" customHeight="1" x14ac:dyDescent="0.2">
      <c r="E107" s="102"/>
      <c r="F107" s="102"/>
      <c r="G107" s="102"/>
      <c r="N107" s="102"/>
      <c r="O107" s="102"/>
    </row>
    <row r="108" spans="5:15" ht="12.75" customHeight="1" x14ac:dyDescent="0.2">
      <c r="E108" s="102"/>
      <c r="F108" s="102"/>
      <c r="G108" s="102"/>
      <c r="N108" s="102"/>
      <c r="O108" s="102"/>
    </row>
    <row r="109" spans="5:15" ht="12.75" customHeight="1" x14ac:dyDescent="0.2">
      <c r="E109" s="102"/>
      <c r="F109" s="102"/>
      <c r="G109" s="102"/>
      <c r="N109" s="102"/>
      <c r="O109" s="102"/>
    </row>
    <row r="110" spans="5:15" ht="12.75" customHeight="1" x14ac:dyDescent="0.2">
      <c r="E110" s="102"/>
      <c r="F110" s="102"/>
      <c r="G110" s="102"/>
      <c r="N110" s="102"/>
      <c r="O110" s="102"/>
    </row>
    <row r="111" spans="5:15" ht="12.75" customHeight="1" x14ac:dyDescent="0.2">
      <c r="E111" s="102"/>
      <c r="F111" s="102"/>
      <c r="G111" s="102"/>
      <c r="N111" s="102"/>
      <c r="O111" s="102"/>
    </row>
    <row r="112" spans="5:15" ht="12.75" customHeight="1" x14ac:dyDescent="0.2">
      <c r="E112" s="102"/>
      <c r="F112" s="102"/>
      <c r="G112" s="102"/>
      <c r="N112" s="102"/>
      <c r="O112" s="102"/>
    </row>
    <row r="113" spans="5:15" ht="12.75" customHeight="1" x14ac:dyDescent="0.2">
      <c r="E113" s="102"/>
      <c r="F113" s="102"/>
      <c r="G113" s="102"/>
      <c r="N113" s="102"/>
      <c r="O113" s="102"/>
    </row>
    <row r="114" spans="5:15" ht="12.75" customHeight="1" x14ac:dyDescent="0.2">
      <c r="E114" s="102"/>
      <c r="F114" s="102"/>
      <c r="G114" s="102"/>
      <c r="N114" s="102"/>
      <c r="O114" s="102"/>
    </row>
    <row r="115" spans="5:15" ht="12.75" customHeight="1" x14ac:dyDescent="0.2">
      <c r="E115" s="102"/>
      <c r="F115" s="102"/>
      <c r="G115" s="102"/>
      <c r="N115" s="102"/>
      <c r="O115" s="102"/>
    </row>
    <row r="116" spans="5:15" ht="12.75" customHeight="1" x14ac:dyDescent="0.2">
      <c r="E116" s="102"/>
      <c r="F116" s="102"/>
      <c r="G116" s="102"/>
      <c r="N116" s="102"/>
      <c r="O116" s="102"/>
    </row>
    <row r="117" spans="5:15" ht="12.75" customHeight="1" x14ac:dyDescent="0.2">
      <c r="E117" s="102"/>
      <c r="F117" s="102"/>
      <c r="G117" s="102"/>
      <c r="N117" s="102"/>
      <c r="O117" s="102"/>
    </row>
    <row r="118" spans="5:15" ht="12.75" customHeight="1" x14ac:dyDescent="0.2">
      <c r="E118" s="102"/>
      <c r="F118" s="102"/>
      <c r="G118" s="102"/>
      <c r="N118" s="102"/>
      <c r="O118" s="102"/>
    </row>
    <row r="119" spans="5:15" ht="12.75" customHeight="1" x14ac:dyDescent="0.2">
      <c r="E119" s="102"/>
      <c r="F119" s="102"/>
      <c r="G119" s="102"/>
      <c r="N119" s="102"/>
      <c r="O119" s="102"/>
    </row>
    <row r="120" spans="5:15" ht="12.75" customHeight="1" x14ac:dyDescent="0.2">
      <c r="E120" s="102"/>
      <c r="F120" s="102"/>
      <c r="G120" s="102"/>
      <c r="N120" s="102"/>
      <c r="O120" s="102"/>
    </row>
    <row r="121" spans="5:15" ht="12.75" customHeight="1" x14ac:dyDescent="0.2">
      <c r="E121" s="102"/>
      <c r="F121" s="102"/>
      <c r="G121" s="102"/>
      <c r="N121" s="102"/>
      <c r="O121" s="102"/>
    </row>
    <row r="122" spans="5:15" ht="12.75" customHeight="1" x14ac:dyDescent="0.2">
      <c r="E122" s="102"/>
      <c r="F122" s="102"/>
      <c r="G122" s="102"/>
      <c r="N122" s="102"/>
      <c r="O122" s="102"/>
    </row>
    <row r="123" spans="5:15" ht="12.75" customHeight="1" x14ac:dyDescent="0.2">
      <c r="E123" s="102"/>
      <c r="F123" s="102"/>
      <c r="G123" s="102"/>
      <c r="N123" s="102"/>
      <c r="O123" s="102"/>
    </row>
    <row r="124" spans="5:15" ht="12.75" customHeight="1" x14ac:dyDescent="0.2">
      <c r="E124" s="102"/>
      <c r="F124" s="102"/>
      <c r="G124" s="102"/>
      <c r="N124" s="102"/>
      <c r="O124" s="102"/>
    </row>
    <row r="125" spans="5:15" ht="12.75" customHeight="1" x14ac:dyDescent="0.2">
      <c r="E125" s="102"/>
      <c r="F125" s="102"/>
      <c r="G125" s="102"/>
      <c r="N125" s="102"/>
      <c r="O125" s="102"/>
    </row>
    <row r="126" spans="5:15" ht="12.75" customHeight="1" x14ac:dyDescent="0.2">
      <c r="E126" s="102"/>
      <c r="F126" s="102"/>
      <c r="G126" s="102"/>
      <c r="N126" s="102"/>
      <c r="O126" s="102"/>
    </row>
    <row r="127" spans="5:15" ht="12.75" customHeight="1" x14ac:dyDescent="0.2">
      <c r="E127" s="102"/>
      <c r="F127" s="102"/>
      <c r="G127" s="102"/>
      <c r="N127" s="102"/>
      <c r="O127" s="102"/>
    </row>
    <row r="128" spans="5:15" ht="12.75" customHeight="1" x14ac:dyDescent="0.2">
      <c r="E128" s="102"/>
      <c r="F128" s="102"/>
      <c r="G128" s="102"/>
      <c r="N128" s="102"/>
      <c r="O128" s="102"/>
    </row>
    <row r="129" spans="5:15" ht="12.75" customHeight="1" x14ac:dyDescent="0.2">
      <c r="E129" s="102"/>
      <c r="F129" s="102"/>
      <c r="G129" s="102"/>
      <c r="N129" s="102"/>
      <c r="O129" s="102"/>
    </row>
    <row r="130" spans="5:15" ht="12.75" customHeight="1" x14ac:dyDescent="0.2">
      <c r="E130" s="102"/>
      <c r="F130" s="102"/>
      <c r="G130" s="102"/>
      <c r="N130" s="102"/>
      <c r="O130" s="102"/>
    </row>
    <row r="131" spans="5:15" ht="12.75" customHeight="1" x14ac:dyDescent="0.2">
      <c r="E131" s="102"/>
      <c r="F131" s="102"/>
      <c r="G131" s="102"/>
      <c r="N131" s="102"/>
      <c r="O131" s="102"/>
    </row>
    <row r="132" spans="5:15" ht="12.75" customHeight="1" x14ac:dyDescent="0.2">
      <c r="E132" s="102"/>
      <c r="F132" s="102"/>
      <c r="G132" s="102"/>
      <c r="N132" s="102"/>
      <c r="O132" s="102"/>
    </row>
    <row r="133" spans="5:15" ht="12.75" customHeight="1" x14ac:dyDescent="0.2">
      <c r="E133" s="102"/>
      <c r="F133" s="102"/>
      <c r="G133" s="102"/>
      <c r="N133" s="102"/>
      <c r="O133" s="102"/>
    </row>
    <row r="134" spans="5:15" ht="12.75" customHeight="1" x14ac:dyDescent="0.2">
      <c r="E134" s="102"/>
      <c r="F134" s="102"/>
      <c r="G134" s="102"/>
      <c r="N134" s="102"/>
      <c r="O134" s="102"/>
    </row>
    <row r="135" spans="5:15" ht="12.75" customHeight="1" x14ac:dyDescent="0.2">
      <c r="E135" s="102"/>
      <c r="F135" s="102"/>
      <c r="G135" s="102"/>
      <c r="N135" s="102"/>
      <c r="O135" s="102"/>
    </row>
    <row r="136" spans="5:15" ht="12.75" customHeight="1" x14ac:dyDescent="0.2">
      <c r="E136" s="102"/>
      <c r="F136" s="102"/>
      <c r="G136" s="102"/>
      <c r="N136" s="102"/>
      <c r="O136" s="102"/>
    </row>
    <row r="137" spans="5:15" ht="12.75" customHeight="1" x14ac:dyDescent="0.2">
      <c r="E137" s="102"/>
      <c r="F137" s="102"/>
      <c r="G137" s="102"/>
      <c r="N137" s="102"/>
      <c r="O137" s="102"/>
    </row>
    <row r="138" spans="5:15" ht="12.75" customHeight="1" x14ac:dyDescent="0.2">
      <c r="E138" s="102"/>
      <c r="F138" s="102"/>
      <c r="G138" s="102"/>
      <c r="N138" s="102"/>
      <c r="O138" s="102"/>
    </row>
    <row r="139" spans="5:15" ht="12.75" customHeight="1" x14ac:dyDescent="0.2">
      <c r="E139" s="102"/>
      <c r="F139" s="102"/>
      <c r="G139" s="102"/>
      <c r="N139" s="102"/>
      <c r="O139" s="102"/>
    </row>
    <row r="140" spans="5:15" ht="12.75" customHeight="1" x14ac:dyDescent="0.2">
      <c r="E140" s="102"/>
      <c r="F140" s="102"/>
      <c r="G140" s="102"/>
      <c r="N140" s="102"/>
      <c r="O140" s="102"/>
    </row>
    <row r="141" spans="5:15" ht="12.75" customHeight="1" x14ac:dyDescent="0.2">
      <c r="E141" s="102"/>
      <c r="F141" s="102"/>
      <c r="G141" s="102"/>
      <c r="N141" s="102"/>
      <c r="O141" s="102"/>
    </row>
    <row r="142" spans="5:15" ht="12.75" customHeight="1" x14ac:dyDescent="0.2">
      <c r="E142" s="102"/>
      <c r="F142" s="102"/>
      <c r="G142" s="102"/>
      <c r="N142" s="102"/>
      <c r="O142" s="102"/>
    </row>
    <row r="143" spans="5:15" ht="12.75" customHeight="1" x14ac:dyDescent="0.2">
      <c r="E143" s="102"/>
      <c r="F143" s="102"/>
      <c r="G143" s="102"/>
      <c r="N143" s="102"/>
      <c r="O143" s="102"/>
    </row>
    <row r="144" spans="5:15" ht="12.75" customHeight="1" x14ac:dyDescent="0.2">
      <c r="E144" s="102"/>
      <c r="F144" s="102"/>
      <c r="G144" s="102"/>
      <c r="N144" s="102"/>
      <c r="O144" s="102"/>
    </row>
    <row r="145" spans="5:15" ht="12.75" customHeight="1" x14ac:dyDescent="0.2">
      <c r="E145" s="102"/>
      <c r="F145" s="102"/>
      <c r="G145" s="102"/>
      <c r="N145" s="102"/>
      <c r="O145" s="102"/>
    </row>
    <row r="146" spans="5:15" ht="12.75" customHeight="1" x14ac:dyDescent="0.2">
      <c r="E146" s="102"/>
      <c r="F146" s="102"/>
      <c r="G146" s="102"/>
      <c r="N146" s="102"/>
      <c r="O146" s="102"/>
    </row>
    <row r="147" spans="5:15" ht="12.75" customHeight="1" x14ac:dyDescent="0.2">
      <c r="E147" s="102"/>
      <c r="F147" s="102"/>
      <c r="G147" s="102"/>
      <c r="N147" s="102"/>
      <c r="O147" s="102"/>
    </row>
    <row r="148" spans="5:15" ht="12.75" customHeight="1" x14ac:dyDescent="0.2">
      <c r="E148" s="102"/>
      <c r="F148" s="102"/>
      <c r="G148" s="102"/>
      <c r="N148" s="102"/>
      <c r="O148" s="102"/>
    </row>
    <row r="149" spans="5:15" ht="12.75" customHeight="1" x14ac:dyDescent="0.2">
      <c r="E149" s="102"/>
      <c r="F149" s="102"/>
      <c r="G149" s="102"/>
      <c r="N149" s="102"/>
      <c r="O149" s="102"/>
    </row>
    <row r="150" spans="5:15" ht="12.75" customHeight="1" x14ac:dyDescent="0.2">
      <c r="E150" s="102"/>
      <c r="F150" s="102"/>
      <c r="G150" s="102"/>
      <c r="N150" s="102"/>
      <c r="O150" s="102"/>
    </row>
    <row r="151" spans="5:15" ht="12.75" customHeight="1" x14ac:dyDescent="0.2">
      <c r="E151" s="102"/>
      <c r="F151" s="102"/>
      <c r="G151" s="102"/>
      <c r="N151" s="102"/>
      <c r="O151" s="102"/>
    </row>
    <row r="152" spans="5:15" ht="12.75" customHeight="1" x14ac:dyDescent="0.2">
      <c r="E152" s="102"/>
      <c r="F152" s="102"/>
      <c r="G152" s="102"/>
      <c r="N152" s="102"/>
      <c r="O152" s="102"/>
    </row>
    <row r="153" spans="5:15" ht="12.75" customHeight="1" x14ac:dyDescent="0.2">
      <c r="E153" s="102"/>
      <c r="F153" s="102"/>
      <c r="G153" s="102"/>
      <c r="N153" s="102"/>
      <c r="O153" s="102"/>
    </row>
    <row r="154" spans="5:15" ht="12.75" customHeight="1" x14ac:dyDescent="0.2">
      <c r="E154" s="102"/>
      <c r="F154" s="102"/>
      <c r="G154" s="102"/>
      <c r="N154" s="102"/>
      <c r="O154" s="102"/>
    </row>
    <row r="155" spans="5:15" ht="12.75" customHeight="1" x14ac:dyDescent="0.2">
      <c r="E155" s="102"/>
      <c r="F155" s="102"/>
      <c r="G155" s="102"/>
      <c r="N155" s="102"/>
      <c r="O155" s="102"/>
    </row>
    <row r="156" spans="5:15" ht="12.75" customHeight="1" x14ac:dyDescent="0.2">
      <c r="E156" s="102"/>
      <c r="F156" s="102"/>
      <c r="G156" s="102"/>
      <c r="N156" s="102"/>
      <c r="O156" s="102"/>
    </row>
    <row r="157" spans="5:15" ht="12.75" customHeight="1" x14ac:dyDescent="0.2">
      <c r="E157" s="102"/>
      <c r="F157" s="102"/>
      <c r="G157" s="102"/>
      <c r="N157" s="102"/>
      <c r="O157" s="102"/>
    </row>
    <row r="158" spans="5:15" ht="12.75" customHeight="1" x14ac:dyDescent="0.2">
      <c r="E158" s="102"/>
      <c r="F158" s="102"/>
      <c r="G158" s="102"/>
      <c r="N158" s="102"/>
      <c r="O158" s="102"/>
    </row>
    <row r="159" spans="5:15" ht="12.75" customHeight="1" x14ac:dyDescent="0.2">
      <c r="E159" s="102"/>
      <c r="F159" s="102"/>
      <c r="G159" s="102"/>
      <c r="N159" s="102"/>
      <c r="O159" s="102"/>
    </row>
    <row r="160" spans="5:15" ht="12.75" customHeight="1" x14ac:dyDescent="0.2">
      <c r="E160" s="102"/>
      <c r="F160" s="102"/>
      <c r="G160" s="102"/>
      <c r="N160" s="102"/>
      <c r="O160" s="102"/>
    </row>
    <row r="161" spans="5:15" ht="12.75" customHeight="1" x14ac:dyDescent="0.2">
      <c r="E161" s="102"/>
      <c r="F161" s="102"/>
      <c r="G161" s="102"/>
      <c r="N161" s="102"/>
      <c r="O161" s="102"/>
    </row>
    <row r="162" spans="5:15" ht="12.75" customHeight="1" x14ac:dyDescent="0.2">
      <c r="E162" s="102"/>
      <c r="F162" s="102"/>
      <c r="G162" s="102"/>
      <c r="N162" s="102"/>
      <c r="O162" s="102"/>
    </row>
    <row r="163" spans="5:15" ht="12.75" customHeight="1" x14ac:dyDescent="0.2">
      <c r="E163" s="102"/>
      <c r="F163" s="102"/>
      <c r="G163" s="102"/>
      <c r="N163" s="102"/>
      <c r="O163" s="102"/>
    </row>
    <row r="164" spans="5:15" ht="12.75" customHeight="1" x14ac:dyDescent="0.2">
      <c r="E164" s="102"/>
      <c r="F164" s="102"/>
      <c r="G164" s="102"/>
      <c r="N164" s="102"/>
      <c r="O164" s="102"/>
    </row>
    <row r="165" spans="5:15" ht="12.75" customHeight="1" x14ac:dyDescent="0.2">
      <c r="E165" s="102"/>
      <c r="F165" s="102"/>
      <c r="G165" s="102"/>
      <c r="N165" s="102"/>
      <c r="O165" s="102"/>
    </row>
    <row r="166" spans="5:15" ht="12.75" customHeight="1" x14ac:dyDescent="0.2">
      <c r="E166" s="102"/>
      <c r="F166" s="102"/>
      <c r="G166" s="102"/>
      <c r="N166" s="102"/>
      <c r="O166" s="102"/>
    </row>
    <row r="167" spans="5:15" ht="12.75" customHeight="1" x14ac:dyDescent="0.2">
      <c r="E167" s="102"/>
      <c r="F167" s="102"/>
      <c r="G167" s="102"/>
      <c r="N167" s="102"/>
      <c r="O167" s="102"/>
    </row>
    <row r="168" spans="5:15" ht="12.75" customHeight="1" x14ac:dyDescent="0.2">
      <c r="E168" s="102"/>
      <c r="F168" s="102"/>
      <c r="G168" s="102"/>
      <c r="N168" s="102"/>
      <c r="O168" s="102"/>
    </row>
    <row r="169" spans="5:15" ht="12.75" customHeight="1" x14ac:dyDescent="0.2">
      <c r="E169" s="102"/>
      <c r="F169" s="102"/>
      <c r="G169" s="102"/>
      <c r="N169" s="102"/>
      <c r="O169" s="102"/>
    </row>
    <row r="170" spans="5:15" ht="12.75" customHeight="1" x14ac:dyDescent="0.2">
      <c r="E170" s="102"/>
      <c r="F170" s="102"/>
      <c r="G170" s="102"/>
      <c r="N170" s="102"/>
      <c r="O170" s="102"/>
    </row>
    <row r="171" spans="5:15" ht="12.75" customHeight="1" x14ac:dyDescent="0.2">
      <c r="E171" s="102"/>
      <c r="F171" s="102"/>
      <c r="G171" s="102"/>
      <c r="N171" s="102"/>
      <c r="O171" s="102"/>
    </row>
    <row r="172" spans="5:15" ht="12.75" customHeight="1" x14ac:dyDescent="0.2">
      <c r="E172" s="102"/>
      <c r="F172" s="102"/>
      <c r="G172" s="102"/>
      <c r="N172" s="102"/>
      <c r="O172" s="102"/>
    </row>
    <row r="173" spans="5:15" ht="12.75" customHeight="1" x14ac:dyDescent="0.2">
      <c r="E173" s="102"/>
      <c r="F173" s="102"/>
      <c r="G173" s="102"/>
      <c r="N173" s="102"/>
      <c r="O173" s="102"/>
    </row>
    <row r="174" spans="5:15" ht="12.75" customHeight="1" x14ac:dyDescent="0.2">
      <c r="E174" s="102"/>
      <c r="F174" s="102"/>
      <c r="G174" s="102"/>
      <c r="N174" s="102"/>
      <c r="O174" s="102"/>
    </row>
    <row r="175" spans="5:15" ht="12.75" customHeight="1" x14ac:dyDescent="0.2">
      <c r="E175" s="102"/>
      <c r="F175" s="102"/>
      <c r="G175" s="102"/>
      <c r="N175" s="102"/>
      <c r="O175" s="102"/>
    </row>
    <row r="176" spans="5:15" ht="12.75" customHeight="1" x14ac:dyDescent="0.2">
      <c r="E176" s="102"/>
      <c r="F176" s="102"/>
      <c r="G176" s="102"/>
      <c r="N176" s="102"/>
      <c r="O176" s="102"/>
    </row>
    <row r="177" spans="5:15" ht="12.75" customHeight="1" x14ac:dyDescent="0.2">
      <c r="E177" s="102"/>
      <c r="F177" s="102"/>
      <c r="G177" s="102"/>
      <c r="N177" s="102"/>
      <c r="O177" s="102"/>
    </row>
    <row r="178" spans="5:15" ht="12.75" customHeight="1" x14ac:dyDescent="0.2">
      <c r="E178" s="102"/>
      <c r="F178" s="102"/>
      <c r="G178" s="102"/>
      <c r="N178" s="102"/>
      <c r="O178" s="102"/>
    </row>
    <row r="179" spans="5:15" ht="12.75" customHeight="1" x14ac:dyDescent="0.2">
      <c r="E179" s="102"/>
      <c r="F179" s="102"/>
      <c r="G179" s="102"/>
      <c r="N179" s="102"/>
      <c r="O179" s="102"/>
    </row>
    <row r="180" spans="5:15" ht="12.75" customHeight="1" x14ac:dyDescent="0.2">
      <c r="E180" s="102"/>
      <c r="F180" s="102"/>
      <c r="G180" s="102"/>
      <c r="N180" s="102"/>
      <c r="O180" s="102"/>
    </row>
    <row r="181" spans="5:15" ht="12.75" customHeight="1" x14ac:dyDescent="0.2">
      <c r="E181" s="102"/>
      <c r="F181" s="102"/>
      <c r="G181" s="102"/>
      <c r="N181" s="102"/>
      <c r="O181" s="102"/>
    </row>
    <row r="182" spans="5:15" ht="12.75" customHeight="1" x14ac:dyDescent="0.2">
      <c r="E182" s="102"/>
      <c r="F182" s="102"/>
      <c r="G182" s="102"/>
      <c r="N182" s="102"/>
      <c r="O182" s="102"/>
    </row>
    <row r="183" spans="5:15" ht="12.75" customHeight="1" x14ac:dyDescent="0.2">
      <c r="E183" s="102"/>
      <c r="F183" s="102"/>
      <c r="G183" s="102"/>
      <c r="N183" s="102"/>
      <c r="O183" s="102"/>
    </row>
    <row r="184" spans="5:15" ht="12.75" customHeight="1" x14ac:dyDescent="0.2">
      <c r="E184" s="102"/>
      <c r="F184" s="102"/>
      <c r="G184" s="102"/>
      <c r="N184" s="102"/>
      <c r="O184" s="102"/>
    </row>
    <row r="185" spans="5:15" ht="12.75" customHeight="1" x14ac:dyDescent="0.2">
      <c r="E185" s="102"/>
      <c r="F185" s="102"/>
      <c r="G185" s="102"/>
      <c r="N185" s="102"/>
      <c r="O185" s="102"/>
    </row>
    <row r="186" spans="5:15" ht="12.75" customHeight="1" x14ac:dyDescent="0.2">
      <c r="E186" s="102"/>
      <c r="F186" s="102"/>
      <c r="G186" s="102"/>
      <c r="N186" s="102"/>
      <c r="O186" s="102"/>
    </row>
    <row r="187" spans="5:15" ht="12.75" customHeight="1" x14ac:dyDescent="0.2">
      <c r="E187" s="102"/>
      <c r="F187" s="102"/>
      <c r="G187" s="102"/>
      <c r="N187" s="102"/>
      <c r="O187" s="102"/>
    </row>
    <row r="188" spans="5:15" ht="12.75" customHeight="1" x14ac:dyDescent="0.2">
      <c r="E188" s="102"/>
      <c r="F188" s="102"/>
      <c r="G188" s="102"/>
      <c r="N188" s="102"/>
      <c r="O188" s="102"/>
    </row>
    <row r="189" spans="5:15" ht="12.75" customHeight="1" x14ac:dyDescent="0.2">
      <c r="E189" s="102"/>
      <c r="F189" s="102"/>
      <c r="G189" s="102"/>
      <c r="N189" s="102"/>
      <c r="O189" s="102"/>
    </row>
    <row r="190" spans="5:15" ht="12.75" customHeight="1" x14ac:dyDescent="0.2">
      <c r="E190" s="102"/>
      <c r="F190" s="102"/>
      <c r="G190" s="102"/>
      <c r="N190" s="102"/>
      <c r="O190" s="102"/>
    </row>
    <row r="191" spans="5:15" ht="12.75" customHeight="1" x14ac:dyDescent="0.2">
      <c r="E191" s="102"/>
      <c r="F191" s="102"/>
      <c r="G191" s="102"/>
      <c r="N191" s="102"/>
      <c r="O191" s="102"/>
    </row>
    <row r="192" spans="5:15" ht="12.75" customHeight="1" x14ac:dyDescent="0.2">
      <c r="E192" s="102"/>
      <c r="F192" s="102"/>
      <c r="G192" s="102"/>
      <c r="N192" s="102"/>
      <c r="O192" s="102"/>
    </row>
    <row r="193" spans="5:15" ht="12.75" customHeight="1" x14ac:dyDescent="0.2">
      <c r="E193" s="102"/>
      <c r="F193" s="102"/>
      <c r="G193" s="102"/>
      <c r="N193" s="102"/>
      <c r="O193" s="102"/>
    </row>
    <row r="194" spans="5:15" ht="12.75" customHeight="1" x14ac:dyDescent="0.2">
      <c r="E194" s="102"/>
      <c r="F194" s="102"/>
      <c r="G194" s="102"/>
      <c r="N194" s="102"/>
      <c r="O194" s="102"/>
    </row>
    <row r="195" spans="5:15" ht="12.75" customHeight="1" x14ac:dyDescent="0.2">
      <c r="E195" s="102"/>
      <c r="F195" s="102"/>
      <c r="G195" s="102"/>
      <c r="N195" s="102"/>
      <c r="O195" s="102"/>
    </row>
    <row r="196" spans="5:15" ht="12.75" customHeight="1" x14ac:dyDescent="0.2">
      <c r="E196" s="102"/>
      <c r="F196" s="102"/>
      <c r="G196" s="102"/>
      <c r="N196" s="102"/>
      <c r="O196" s="102"/>
    </row>
    <row r="197" spans="5:15" ht="12.75" customHeight="1" x14ac:dyDescent="0.2">
      <c r="E197" s="102"/>
      <c r="F197" s="102"/>
      <c r="G197" s="102"/>
      <c r="N197" s="102"/>
      <c r="O197" s="102"/>
    </row>
    <row r="198" spans="5:15" ht="12.75" customHeight="1" x14ac:dyDescent="0.2">
      <c r="E198" s="102"/>
      <c r="F198" s="102"/>
      <c r="G198" s="102"/>
      <c r="N198" s="102"/>
      <c r="O198" s="102"/>
    </row>
    <row r="199" spans="5:15" ht="12.75" customHeight="1" x14ac:dyDescent="0.2">
      <c r="E199" s="102"/>
      <c r="F199" s="102"/>
      <c r="G199" s="102"/>
      <c r="N199" s="102"/>
      <c r="O199" s="102"/>
    </row>
    <row r="200" spans="5:15" ht="12.75" customHeight="1" x14ac:dyDescent="0.2">
      <c r="E200" s="102"/>
      <c r="F200" s="102"/>
      <c r="G200" s="102"/>
      <c r="N200" s="102"/>
      <c r="O200" s="102"/>
    </row>
    <row r="201" spans="5:15" ht="12.75" customHeight="1" x14ac:dyDescent="0.2">
      <c r="E201" s="102"/>
      <c r="F201" s="102"/>
      <c r="G201" s="102"/>
      <c r="N201" s="102"/>
      <c r="O201" s="102"/>
    </row>
    <row r="202" spans="5:15" ht="12.75" customHeight="1" x14ac:dyDescent="0.2">
      <c r="E202" s="102"/>
      <c r="F202" s="102"/>
      <c r="G202" s="102"/>
      <c r="N202" s="102"/>
      <c r="O202" s="102"/>
    </row>
    <row r="203" spans="5:15" ht="12.75" customHeight="1" x14ac:dyDescent="0.2">
      <c r="E203" s="102"/>
      <c r="F203" s="102"/>
      <c r="G203" s="102"/>
      <c r="N203" s="102"/>
      <c r="O203" s="102"/>
    </row>
    <row r="204" spans="5:15" ht="12.75" customHeight="1" x14ac:dyDescent="0.2">
      <c r="E204" s="102"/>
      <c r="F204" s="102"/>
      <c r="G204" s="102"/>
      <c r="N204" s="102"/>
      <c r="O204" s="102"/>
    </row>
    <row r="205" spans="5:15" ht="12.75" customHeight="1" x14ac:dyDescent="0.2">
      <c r="E205" s="102"/>
      <c r="F205" s="102"/>
      <c r="G205" s="102"/>
      <c r="N205" s="102"/>
      <c r="O205" s="102"/>
    </row>
    <row r="206" spans="5:15" ht="12.75" customHeight="1" x14ac:dyDescent="0.2">
      <c r="E206" s="102"/>
      <c r="F206" s="102"/>
      <c r="G206" s="102"/>
      <c r="N206" s="102"/>
      <c r="O206" s="102"/>
    </row>
    <row r="207" spans="5:15" ht="12.75" customHeight="1" x14ac:dyDescent="0.2">
      <c r="E207" s="102"/>
      <c r="F207" s="102"/>
      <c r="G207" s="102"/>
      <c r="N207" s="102"/>
      <c r="O207" s="102"/>
    </row>
    <row r="208" spans="5:15" ht="12.75" customHeight="1" x14ac:dyDescent="0.2">
      <c r="E208" s="102"/>
      <c r="F208" s="102"/>
      <c r="G208" s="102"/>
      <c r="N208" s="102"/>
      <c r="O208" s="102"/>
    </row>
    <row r="209" spans="5:15" ht="12.75" customHeight="1" x14ac:dyDescent="0.2">
      <c r="E209" s="102"/>
      <c r="F209" s="102"/>
      <c r="G209" s="102"/>
      <c r="N209" s="102"/>
      <c r="O209" s="102"/>
    </row>
    <row r="210" spans="5:15" ht="12.75" customHeight="1" x14ac:dyDescent="0.2">
      <c r="E210" s="102"/>
      <c r="F210" s="102"/>
      <c r="G210" s="102"/>
      <c r="N210" s="102"/>
      <c r="O210" s="102"/>
    </row>
    <row r="211" spans="5:15" ht="12.75" customHeight="1" x14ac:dyDescent="0.2">
      <c r="E211" s="102"/>
      <c r="F211" s="102"/>
      <c r="G211" s="102"/>
      <c r="N211" s="102"/>
      <c r="O211" s="102"/>
    </row>
    <row r="212" spans="5:15" ht="12.75" customHeight="1" x14ac:dyDescent="0.2">
      <c r="E212" s="102"/>
      <c r="F212" s="102"/>
      <c r="G212" s="102"/>
      <c r="N212" s="102"/>
      <c r="O212" s="102"/>
    </row>
    <row r="213" spans="5:15" ht="12.75" customHeight="1" x14ac:dyDescent="0.2">
      <c r="E213" s="102"/>
      <c r="F213" s="102"/>
      <c r="G213" s="102"/>
      <c r="N213" s="102"/>
      <c r="O213" s="102"/>
    </row>
    <row r="214" spans="5:15" ht="12.75" customHeight="1" x14ac:dyDescent="0.2">
      <c r="E214" s="102"/>
      <c r="F214" s="102"/>
      <c r="G214" s="102"/>
      <c r="N214" s="102"/>
      <c r="O214" s="102"/>
    </row>
    <row r="215" spans="5:15" ht="12.75" customHeight="1" x14ac:dyDescent="0.2">
      <c r="E215" s="102"/>
      <c r="F215" s="102"/>
      <c r="G215" s="102"/>
      <c r="N215" s="102"/>
      <c r="O215" s="102"/>
    </row>
    <row r="216" spans="5:15" ht="12.75" customHeight="1" x14ac:dyDescent="0.2">
      <c r="E216" s="102"/>
      <c r="F216" s="102"/>
      <c r="G216" s="102"/>
      <c r="N216" s="102"/>
      <c r="O216" s="102"/>
    </row>
    <row r="217" spans="5:15" ht="12.75" customHeight="1" x14ac:dyDescent="0.2">
      <c r="E217" s="102"/>
      <c r="F217" s="102"/>
      <c r="G217" s="102"/>
      <c r="N217" s="102"/>
      <c r="O217" s="102"/>
    </row>
    <row r="218" spans="5:15" ht="12.75" customHeight="1" x14ac:dyDescent="0.2">
      <c r="E218" s="102"/>
      <c r="F218" s="102"/>
      <c r="G218" s="102"/>
      <c r="N218" s="102"/>
      <c r="O218" s="102"/>
    </row>
    <row r="219" spans="5:15" ht="12.75" customHeight="1" x14ac:dyDescent="0.2">
      <c r="E219" s="102"/>
      <c r="F219" s="102"/>
      <c r="G219" s="102"/>
      <c r="N219" s="102"/>
      <c r="O219" s="102"/>
    </row>
    <row r="220" spans="5:15" ht="12.75" customHeight="1" x14ac:dyDescent="0.2">
      <c r="E220" s="102"/>
      <c r="F220" s="102"/>
      <c r="G220" s="102"/>
      <c r="N220" s="102"/>
      <c r="O220" s="102"/>
    </row>
    <row r="221" spans="5:15" ht="12.75" customHeight="1" x14ac:dyDescent="0.2">
      <c r="E221" s="102"/>
      <c r="F221" s="102"/>
      <c r="G221" s="102"/>
      <c r="N221" s="102"/>
      <c r="O221" s="102"/>
    </row>
    <row r="222" spans="5:15" ht="12.75" customHeight="1" x14ac:dyDescent="0.2">
      <c r="E222" s="102"/>
      <c r="F222" s="102"/>
      <c r="G222" s="102"/>
      <c r="N222" s="102"/>
      <c r="O222" s="102"/>
    </row>
    <row r="223" spans="5:15" ht="12.75" customHeight="1" x14ac:dyDescent="0.2">
      <c r="E223" s="102"/>
      <c r="F223" s="102"/>
      <c r="G223" s="102"/>
      <c r="N223" s="102"/>
      <c r="O223" s="102"/>
    </row>
    <row r="224" spans="5:15" ht="12.75" customHeight="1" x14ac:dyDescent="0.2">
      <c r="E224" s="102"/>
      <c r="F224" s="102"/>
      <c r="G224" s="102"/>
      <c r="N224" s="102"/>
      <c r="O224" s="102"/>
    </row>
    <row r="225" spans="5:15" ht="12.75" customHeight="1" x14ac:dyDescent="0.2">
      <c r="E225" s="102"/>
      <c r="F225" s="102"/>
      <c r="G225" s="102"/>
      <c r="N225" s="102"/>
      <c r="O225" s="102"/>
    </row>
    <row r="226" spans="5:15" ht="12.75" customHeight="1" x14ac:dyDescent="0.2">
      <c r="E226" s="102"/>
      <c r="F226" s="102"/>
      <c r="G226" s="102"/>
      <c r="N226" s="102"/>
      <c r="O226" s="102"/>
    </row>
    <row r="227" spans="5:15" ht="12.75" customHeight="1" x14ac:dyDescent="0.2">
      <c r="E227" s="102"/>
      <c r="F227" s="102"/>
      <c r="G227" s="102"/>
      <c r="N227" s="102"/>
      <c r="O227" s="102"/>
    </row>
    <row r="228" spans="5:15" ht="12.75" customHeight="1" x14ac:dyDescent="0.2">
      <c r="E228" s="102"/>
      <c r="F228" s="102"/>
      <c r="G228" s="102"/>
      <c r="N228" s="102"/>
      <c r="O228" s="102"/>
    </row>
    <row r="229" spans="5:15" ht="12.75" customHeight="1" x14ac:dyDescent="0.2">
      <c r="E229" s="102"/>
      <c r="F229" s="102"/>
      <c r="G229" s="102"/>
      <c r="N229" s="102"/>
      <c r="O229" s="102"/>
    </row>
    <row r="230" spans="5:15" ht="12.75" customHeight="1" x14ac:dyDescent="0.2">
      <c r="E230" s="102"/>
      <c r="F230" s="102"/>
      <c r="G230" s="102"/>
      <c r="N230" s="102"/>
      <c r="O230" s="102"/>
    </row>
    <row r="231" spans="5:15" ht="12.75" customHeight="1" x14ac:dyDescent="0.2">
      <c r="E231" s="102"/>
      <c r="F231" s="102"/>
      <c r="G231" s="102"/>
      <c r="N231" s="102"/>
      <c r="O231" s="102"/>
    </row>
    <row r="232" spans="5:15" ht="12.75" customHeight="1" x14ac:dyDescent="0.2">
      <c r="E232" s="102"/>
      <c r="F232" s="102"/>
      <c r="G232" s="102"/>
      <c r="N232" s="102"/>
      <c r="O232" s="102"/>
    </row>
    <row r="233" spans="5:15" ht="12.75" customHeight="1" x14ac:dyDescent="0.2">
      <c r="E233" s="102"/>
      <c r="F233" s="102"/>
      <c r="G233" s="102"/>
      <c r="N233" s="102"/>
      <c r="O233" s="102"/>
    </row>
    <row r="234" spans="5:15" ht="12.75" customHeight="1" x14ac:dyDescent="0.2">
      <c r="E234" s="102"/>
      <c r="F234" s="102"/>
      <c r="G234" s="102"/>
      <c r="N234" s="102"/>
      <c r="O234" s="102"/>
    </row>
    <row r="235" spans="5:15" ht="12.75" customHeight="1" x14ac:dyDescent="0.2">
      <c r="E235" s="102"/>
      <c r="F235" s="102"/>
      <c r="G235" s="102"/>
      <c r="N235" s="102"/>
      <c r="O235" s="102"/>
    </row>
    <row r="236" spans="5:15" ht="12.75" customHeight="1" x14ac:dyDescent="0.2">
      <c r="E236" s="102"/>
      <c r="F236" s="102"/>
      <c r="G236" s="102"/>
      <c r="N236" s="102"/>
      <c r="O236" s="102"/>
    </row>
    <row r="237" spans="5:15" ht="12.75" customHeight="1" x14ac:dyDescent="0.2">
      <c r="E237" s="102"/>
      <c r="F237" s="102"/>
      <c r="G237" s="102"/>
      <c r="N237" s="102"/>
      <c r="O237" s="102"/>
    </row>
    <row r="238" spans="5:15" ht="12.75" customHeight="1" x14ac:dyDescent="0.2">
      <c r="E238" s="102"/>
      <c r="F238" s="102"/>
      <c r="G238" s="102"/>
      <c r="N238" s="102"/>
      <c r="O238" s="102"/>
    </row>
    <row r="239" spans="5:15" ht="12.75" customHeight="1" x14ac:dyDescent="0.2">
      <c r="E239" s="102"/>
      <c r="F239" s="102"/>
      <c r="G239" s="102"/>
      <c r="N239" s="102"/>
      <c r="O239" s="102"/>
    </row>
    <row r="240" spans="5:15" ht="12.75" customHeight="1" x14ac:dyDescent="0.2">
      <c r="E240" s="102"/>
      <c r="F240" s="102"/>
      <c r="G240" s="102"/>
      <c r="N240" s="102"/>
      <c r="O240" s="102"/>
    </row>
    <row r="241" spans="5:15" ht="12.75" customHeight="1" x14ac:dyDescent="0.2">
      <c r="E241" s="102"/>
      <c r="F241" s="102"/>
      <c r="G241" s="102"/>
      <c r="N241" s="102"/>
      <c r="O241" s="102"/>
    </row>
    <row r="242" spans="5:15" ht="12.75" customHeight="1" x14ac:dyDescent="0.2">
      <c r="E242" s="102"/>
      <c r="F242" s="102"/>
      <c r="G242" s="102"/>
      <c r="N242" s="102"/>
      <c r="O242" s="102"/>
    </row>
    <row r="243" spans="5:15" ht="12.75" customHeight="1" x14ac:dyDescent="0.2">
      <c r="E243" s="102"/>
      <c r="F243" s="102"/>
      <c r="G243" s="102"/>
      <c r="N243" s="102"/>
      <c r="O243" s="102"/>
    </row>
    <row r="244" spans="5:15" ht="12.75" customHeight="1" x14ac:dyDescent="0.2">
      <c r="E244" s="102"/>
      <c r="F244" s="102"/>
      <c r="G244" s="102"/>
      <c r="N244" s="102"/>
      <c r="O244" s="102"/>
    </row>
    <row r="245" spans="5:15" ht="12.75" customHeight="1" x14ac:dyDescent="0.2">
      <c r="E245" s="102"/>
      <c r="F245" s="102"/>
      <c r="G245" s="102"/>
      <c r="N245" s="102"/>
      <c r="O245" s="102"/>
    </row>
    <row r="246" spans="5:15" ht="12.75" customHeight="1" x14ac:dyDescent="0.2">
      <c r="E246" s="102"/>
      <c r="F246" s="102"/>
      <c r="G246" s="102"/>
      <c r="N246" s="102"/>
      <c r="O246" s="102"/>
    </row>
    <row r="247" spans="5:15" ht="12.75" customHeight="1" x14ac:dyDescent="0.2">
      <c r="E247" s="102"/>
      <c r="F247" s="102"/>
      <c r="G247" s="102"/>
      <c r="N247" s="102"/>
      <c r="O247" s="102"/>
    </row>
    <row r="248" spans="5:15" ht="12.75" customHeight="1" x14ac:dyDescent="0.2">
      <c r="E248" s="102"/>
      <c r="F248" s="102"/>
      <c r="G248" s="102"/>
      <c r="N248" s="102"/>
      <c r="O248" s="102"/>
    </row>
    <row r="249" spans="5:15" ht="12.75" customHeight="1" x14ac:dyDescent="0.2">
      <c r="E249" s="102"/>
      <c r="F249" s="102"/>
      <c r="G249" s="102"/>
      <c r="N249" s="102"/>
      <c r="O249" s="102"/>
    </row>
    <row r="250" spans="5:15" ht="12.75" customHeight="1" x14ac:dyDescent="0.2">
      <c r="E250" s="102"/>
      <c r="F250" s="102"/>
      <c r="G250" s="102"/>
      <c r="N250" s="102"/>
      <c r="O250" s="102"/>
    </row>
    <row r="251" spans="5:15" ht="12.75" customHeight="1" x14ac:dyDescent="0.2">
      <c r="E251" s="102"/>
      <c r="F251" s="102"/>
      <c r="G251" s="102"/>
      <c r="N251" s="102"/>
      <c r="O251" s="102"/>
    </row>
    <row r="252" spans="5:15" ht="12.75" customHeight="1" x14ac:dyDescent="0.2">
      <c r="E252" s="102"/>
      <c r="F252" s="102"/>
      <c r="G252" s="102"/>
      <c r="N252" s="102"/>
      <c r="O252" s="102"/>
    </row>
    <row r="253" spans="5:15" ht="12.75" customHeight="1" x14ac:dyDescent="0.2">
      <c r="E253" s="102"/>
      <c r="F253" s="102"/>
      <c r="G253" s="102"/>
      <c r="N253" s="102"/>
      <c r="O253" s="102"/>
    </row>
    <row r="254" spans="5:15" ht="12.75" customHeight="1" x14ac:dyDescent="0.2">
      <c r="E254" s="102"/>
      <c r="F254" s="102"/>
      <c r="G254" s="102"/>
      <c r="N254" s="102"/>
      <c r="O254" s="102"/>
    </row>
    <row r="255" spans="5:15" ht="12.75" customHeight="1" x14ac:dyDescent="0.2">
      <c r="E255" s="102"/>
      <c r="F255" s="102"/>
      <c r="G255" s="102"/>
      <c r="N255" s="102"/>
      <c r="O255" s="102"/>
    </row>
    <row r="256" spans="5:15" ht="12.75" customHeight="1" x14ac:dyDescent="0.2">
      <c r="E256" s="102"/>
      <c r="F256" s="102"/>
      <c r="G256" s="102"/>
      <c r="N256" s="102"/>
      <c r="O256" s="102"/>
    </row>
    <row r="257" spans="5:15" ht="12.75" customHeight="1" x14ac:dyDescent="0.2">
      <c r="E257" s="102"/>
      <c r="F257" s="102"/>
      <c r="G257" s="102"/>
      <c r="N257" s="102"/>
      <c r="O257" s="102"/>
    </row>
    <row r="258" spans="5:15" ht="12.75" customHeight="1" x14ac:dyDescent="0.2">
      <c r="E258" s="102"/>
      <c r="F258" s="102"/>
      <c r="G258" s="102"/>
      <c r="N258" s="102"/>
      <c r="O258" s="102"/>
    </row>
    <row r="259" spans="5:15" ht="12.75" customHeight="1" x14ac:dyDescent="0.2">
      <c r="E259" s="102"/>
      <c r="F259" s="102"/>
      <c r="G259" s="102"/>
      <c r="N259" s="102"/>
      <c r="O259" s="102"/>
    </row>
    <row r="260" spans="5:15" ht="12.75" customHeight="1" x14ac:dyDescent="0.2">
      <c r="E260" s="102"/>
      <c r="F260" s="102"/>
      <c r="G260" s="102"/>
      <c r="N260" s="102"/>
      <c r="O260" s="102"/>
    </row>
    <row r="261" spans="5:15" ht="12.75" customHeight="1" x14ac:dyDescent="0.2">
      <c r="E261" s="102"/>
      <c r="F261" s="102"/>
      <c r="G261" s="102"/>
      <c r="N261" s="102"/>
      <c r="O261" s="102"/>
    </row>
    <row r="262" spans="5:15" ht="12.75" customHeight="1" x14ac:dyDescent="0.2">
      <c r="E262" s="102"/>
      <c r="F262" s="102"/>
      <c r="G262" s="102"/>
      <c r="N262" s="102"/>
      <c r="O262" s="102"/>
    </row>
    <row r="263" spans="5:15" ht="12.75" customHeight="1" x14ac:dyDescent="0.2">
      <c r="E263" s="102"/>
      <c r="F263" s="102"/>
      <c r="G263" s="102"/>
      <c r="N263" s="102"/>
      <c r="O263" s="102"/>
    </row>
    <row r="264" spans="5:15" ht="12.75" customHeight="1" x14ac:dyDescent="0.2">
      <c r="E264" s="102"/>
      <c r="F264" s="102"/>
      <c r="G264" s="102"/>
      <c r="N264" s="102"/>
      <c r="O264" s="102"/>
    </row>
    <row r="265" spans="5:15" ht="12.75" customHeight="1" x14ac:dyDescent="0.2">
      <c r="E265" s="102"/>
      <c r="F265" s="102"/>
      <c r="G265" s="102"/>
      <c r="N265" s="102"/>
      <c r="O265" s="102"/>
    </row>
    <row r="266" spans="5:15" ht="12.75" customHeight="1" x14ac:dyDescent="0.2">
      <c r="E266" s="102"/>
      <c r="F266" s="102"/>
      <c r="G266" s="102"/>
      <c r="N266" s="102"/>
      <c r="O266" s="102"/>
    </row>
    <row r="267" spans="5:15" ht="12.75" customHeight="1" x14ac:dyDescent="0.2">
      <c r="E267" s="102"/>
      <c r="F267" s="102"/>
      <c r="G267" s="102"/>
      <c r="N267" s="102"/>
      <c r="O267" s="102"/>
    </row>
    <row r="268" spans="5:15" ht="12.75" customHeight="1" x14ac:dyDescent="0.2">
      <c r="E268" s="102"/>
      <c r="F268" s="102"/>
      <c r="G268" s="102"/>
      <c r="N268" s="102"/>
      <c r="O268" s="102"/>
    </row>
    <row r="269" spans="5:15" ht="12.75" customHeight="1" x14ac:dyDescent="0.2">
      <c r="E269" s="102"/>
      <c r="F269" s="102"/>
      <c r="G269" s="102"/>
      <c r="N269" s="102"/>
      <c r="O269" s="102"/>
    </row>
    <row r="270" spans="5:15" ht="12.75" customHeight="1" x14ac:dyDescent="0.2">
      <c r="E270" s="102"/>
      <c r="F270" s="102"/>
      <c r="G270" s="102"/>
      <c r="N270" s="102"/>
      <c r="O270" s="102"/>
    </row>
    <row r="271" spans="5:15" ht="12.75" customHeight="1" x14ac:dyDescent="0.2">
      <c r="E271" s="102"/>
      <c r="F271" s="102"/>
      <c r="G271" s="102"/>
      <c r="N271" s="102"/>
      <c r="O271" s="102"/>
    </row>
    <row r="272" spans="5:15" ht="12.75" customHeight="1" x14ac:dyDescent="0.2">
      <c r="E272" s="102"/>
      <c r="F272" s="102"/>
      <c r="G272" s="102"/>
      <c r="N272" s="102"/>
      <c r="O272" s="102"/>
    </row>
    <row r="273" spans="5:15" ht="12.75" customHeight="1" x14ac:dyDescent="0.2">
      <c r="E273" s="102"/>
      <c r="F273" s="102"/>
      <c r="G273" s="102"/>
      <c r="N273" s="102"/>
      <c r="O273" s="102"/>
    </row>
    <row r="274" spans="5:15" ht="12.75" customHeight="1" x14ac:dyDescent="0.2">
      <c r="E274" s="102"/>
      <c r="F274" s="102"/>
      <c r="G274" s="102"/>
      <c r="N274" s="102"/>
      <c r="O274" s="102"/>
    </row>
    <row r="275" spans="5:15" ht="12.75" customHeight="1" x14ac:dyDescent="0.2">
      <c r="E275" s="102"/>
      <c r="F275" s="102"/>
      <c r="G275" s="102"/>
      <c r="N275" s="102"/>
      <c r="O275" s="102"/>
    </row>
    <row r="276" spans="5:15" ht="12.75" customHeight="1" x14ac:dyDescent="0.2">
      <c r="E276" s="102"/>
      <c r="F276" s="102"/>
      <c r="G276" s="102"/>
      <c r="N276" s="102"/>
      <c r="O276" s="102"/>
    </row>
    <row r="277" spans="5:15" ht="12.75" customHeight="1" x14ac:dyDescent="0.2">
      <c r="E277" s="102"/>
      <c r="F277" s="102"/>
      <c r="G277" s="102"/>
      <c r="N277" s="102"/>
      <c r="O277" s="102"/>
    </row>
    <row r="278" spans="5:15" ht="12.75" customHeight="1" x14ac:dyDescent="0.2">
      <c r="E278" s="102"/>
      <c r="F278" s="102"/>
      <c r="G278" s="102"/>
      <c r="N278" s="102"/>
      <c r="O278" s="102"/>
    </row>
    <row r="279" spans="5:15" ht="12.75" customHeight="1" x14ac:dyDescent="0.2">
      <c r="E279" s="102"/>
      <c r="F279" s="102"/>
      <c r="G279" s="102"/>
      <c r="N279" s="102"/>
      <c r="O279" s="102"/>
    </row>
    <row r="280" spans="5:15" ht="12.75" customHeight="1" x14ac:dyDescent="0.2">
      <c r="E280" s="102"/>
      <c r="F280" s="102"/>
      <c r="G280" s="102"/>
      <c r="N280" s="102"/>
      <c r="O280" s="102"/>
    </row>
    <row r="281" spans="5:15" ht="12.75" customHeight="1" x14ac:dyDescent="0.2">
      <c r="E281" s="102"/>
      <c r="F281" s="102"/>
      <c r="G281" s="102"/>
      <c r="N281" s="102"/>
      <c r="O281" s="102"/>
    </row>
    <row r="282" spans="5:15" ht="12.75" customHeight="1" x14ac:dyDescent="0.2">
      <c r="E282" s="102"/>
      <c r="F282" s="102"/>
      <c r="G282" s="102"/>
      <c r="N282" s="102"/>
      <c r="O282" s="102"/>
    </row>
    <row r="283" spans="5:15" ht="12.75" customHeight="1" x14ac:dyDescent="0.2">
      <c r="E283" s="102"/>
      <c r="F283" s="102"/>
      <c r="G283" s="102"/>
      <c r="N283" s="102"/>
      <c r="O283" s="102"/>
    </row>
    <row r="284" spans="5:15" ht="12.75" customHeight="1" x14ac:dyDescent="0.2">
      <c r="E284" s="102"/>
      <c r="F284" s="102"/>
      <c r="G284" s="102"/>
      <c r="N284" s="102"/>
      <c r="O284" s="102"/>
    </row>
    <row r="285" spans="5:15" ht="12.75" customHeight="1" x14ac:dyDescent="0.2">
      <c r="E285" s="102"/>
      <c r="F285" s="102"/>
      <c r="G285" s="102"/>
      <c r="N285" s="102"/>
      <c r="O285" s="102"/>
    </row>
    <row r="286" spans="5:15" ht="12.75" customHeight="1" x14ac:dyDescent="0.2">
      <c r="E286" s="102"/>
      <c r="F286" s="102"/>
      <c r="G286" s="102"/>
      <c r="N286" s="102"/>
      <c r="O286" s="102"/>
    </row>
    <row r="287" spans="5:15" ht="12.75" customHeight="1" x14ac:dyDescent="0.2">
      <c r="E287" s="102"/>
      <c r="F287" s="102"/>
      <c r="G287" s="102"/>
      <c r="N287" s="102"/>
      <c r="O287" s="102"/>
    </row>
    <row r="288" spans="5:15" ht="12.75" customHeight="1" x14ac:dyDescent="0.2">
      <c r="E288" s="102"/>
      <c r="F288" s="102"/>
      <c r="G288" s="102"/>
      <c r="N288" s="102"/>
      <c r="O288" s="102"/>
    </row>
    <row r="289" spans="5:15" ht="12.75" customHeight="1" x14ac:dyDescent="0.2">
      <c r="E289" s="102"/>
      <c r="F289" s="102"/>
      <c r="G289" s="102"/>
      <c r="N289" s="102"/>
      <c r="O289" s="102"/>
    </row>
    <row r="290" spans="5:15" ht="12.75" customHeight="1" x14ac:dyDescent="0.2">
      <c r="E290" s="102"/>
      <c r="F290" s="102"/>
      <c r="G290" s="102"/>
      <c r="N290" s="102"/>
      <c r="O290" s="102"/>
    </row>
    <row r="291" spans="5:15" ht="12.75" customHeight="1" x14ac:dyDescent="0.2">
      <c r="E291" s="102"/>
      <c r="F291" s="102"/>
      <c r="G291" s="102"/>
      <c r="N291" s="102"/>
      <c r="O291" s="102"/>
    </row>
    <row r="292" spans="5:15" ht="12.75" customHeight="1" x14ac:dyDescent="0.2">
      <c r="E292" s="102"/>
      <c r="F292" s="102"/>
      <c r="G292" s="102"/>
      <c r="N292" s="102"/>
      <c r="O292" s="102"/>
    </row>
    <row r="293" spans="5:15" ht="12.75" customHeight="1" x14ac:dyDescent="0.2">
      <c r="E293" s="102"/>
      <c r="F293" s="102"/>
      <c r="G293" s="102"/>
      <c r="N293" s="102"/>
      <c r="O293" s="102"/>
    </row>
    <row r="294" spans="5:15" ht="12.75" customHeight="1" x14ac:dyDescent="0.2">
      <c r="E294" s="102"/>
      <c r="F294" s="102"/>
      <c r="G294" s="102"/>
      <c r="N294" s="102"/>
      <c r="O294" s="102"/>
    </row>
    <row r="295" spans="5:15" ht="12.75" customHeight="1" x14ac:dyDescent="0.2">
      <c r="E295" s="102"/>
      <c r="F295" s="102"/>
      <c r="G295" s="102"/>
      <c r="N295" s="102"/>
      <c r="O295" s="102"/>
    </row>
    <row r="296" spans="5:15" ht="12.75" customHeight="1" x14ac:dyDescent="0.2">
      <c r="E296" s="102"/>
      <c r="F296" s="102"/>
      <c r="G296" s="102"/>
      <c r="N296" s="102"/>
      <c r="O296" s="102"/>
    </row>
    <row r="297" spans="5:15" ht="12.75" customHeight="1" x14ac:dyDescent="0.2">
      <c r="E297" s="102"/>
      <c r="F297" s="102"/>
      <c r="G297" s="102"/>
      <c r="N297" s="102"/>
      <c r="O297" s="102"/>
    </row>
    <row r="298" spans="5:15" ht="12.75" customHeight="1" x14ac:dyDescent="0.2">
      <c r="E298" s="102"/>
      <c r="F298" s="102"/>
      <c r="G298" s="102"/>
      <c r="N298" s="102"/>
      <c r="O298" s="102"/>
    </row>
    <row r="299" spans="5:15" ht="12.75" customHeight="1" x14ac:dyDescent="0.2">
      <c r="E299" s="102"/>
      <c r="F299" s="102"/>
      <c r="G299" s="102"/>
      <c r="N299" s="102"/>
      <c r="O299" s="102"/>
    </row>
    <row r="300" spans="5:15" ht="12.75" customHeight="1" x14ac:dyDescent="0.2">
      <c r="E300" s="102"/>
      <c r="F300" s="102"/>
      <c r="G300" s="102"/>
      <c r="N300" s="102"/>
      <c r="O300" s="102"/>
    </row>
    <row r="301" spans="5:15" ht="12.75" customHeight="1" x14ac:dyDescent="0.2">
      <c r="E301" s="102"/>
      <c r="F301" s="102"/>
      <c r="G301" s="102"/>
      <c r="N301" s="102"/>
      <c r="O301" s="102"/>
    </row>
    <row r="302" spans="5:15" ht="12.75" customHeight="1" x14ac:dyDescent="0.2">
      <c r="E302" s="102"/>
      <c r="F302" s="102"/>
      <c r="G302" s="102"/>
      <c r="N302" s="102"/>
      <c r="O302" s="102"/>
    </row>
    <row r="303" spans="5:15" ht="12.75" customHeight="1" x14ac:dyDescent="0.2">
      <c r="E303" s="102"/>
      <c r="F303" s="102"/>
      <c r="G303" s="102"/>
      <c r="N303" s="102"/>
      <c r="O303" s="102"/>
    </row>
    <row r="304" spans="5:15" ht="12.75" customHeight="1" x14ac:dyDescent="0.2">
      <c r="E304" s="102"/>
      <c r="F304" s="102"/>
      <c r="G304" s="102"/>
      <c r="N304" s="102"/>
      <c r="O304" s="102"/>
    </row>
    <row r="305" spans="5:15" ht="12.75" customHeight="1" x14ac:dyDescent="0.2">
      <c r="E305" s="102"/>
      <c r="F305" s="102"/>
      <c r="G305" s="102"/>
      <c r="N305" s="102"/>
      <c r="O305" s="102"/>
    </row>
    <row r="306" spans="5:15" ht="12.75" customHeight="1" x14ac:dyDescent="0.2">
      <c r="E306" s="102"/>
      <c r="F306" s="102"/>
      <c r="G306" s="102"/>
      <c r="N306" s="102"/>
      <c r="O306" s="102"/>
    </row>
    <row r="307" spans="5:15" ht="12.75" customHeight="1" x14ac:dyDescent="0.2">
      <c r="E307" s="102"/>
      <c r="F307" s="102"/>
      <c r="G307" s="102"/>
      <c r="N307" s="102"/>
      <c r="O307" s="102"/>
    </row>
    <row r="308" spans="5:15" ht="12.75" customHeight="1" x14ac:dyDescent="0.2">
      <c r="E308" s="102"/>
      <c r="F308" s="102"/>
      <c r="G308" s="102"/>
      <c r="N308" s="102"/>
      <c r="O308" s="102"/>
    </row>
    <row r="309" spans="5:15" ht="12.75" customHeight="1" x14ac:dyDescent="0.2">
      <c r="E309" s="102"/>
      <c r="F309" s="102"/>
      <c r="G309" s="102"/>
      <c r="N309" s="102"/>
      <c r="O309" s="102"/>
    </row>
    <row r="310" spans="5:15" ht="12.75" customHeight="1" x14ac:dyDescent="0.2">
      <c r="E310" s="102"/>
      <c r="F310" s="102"/>
      <c r="G310" s="102"/>
      <c r="N310" s="102"/>
      <c r="O310" s="102"/>
    </row>
    <row r="311" spans="5:15" ht="12.75" customHeight="1" x14ac:dyDescent="0.2">
      <c r="E311" s="102"/>
      <c r="F311" s="102"/>
      <c r="G311" s="102"/>
      <c r="N311" s="102"/>
      <c r="O311" s="102"/>
    </row>
    <row r="312" spans="5:15" ht="12.75" customHeight="1" x14ac:dyDescent="0.2">
      <c r="E312" s="102"/>
      <c r="F312" s="102"/>
      <c r="G312" s="102"/>
      <c r="N312" s="102"/>
      <c r="O312" s="102"/>
    </row>
    <row r="313" spans="5:15" ht="12.75" customHeight="1" x14ac:dyDescent="0.2">
      <c r="E313" s="102"/>
      <c r="F313" s="102"/>
      <c r="G313" s="102"/>
      <c r="N313" s="102"/>
      <c r="O313" s="102"/>
    </row>
    <row r="314" spans="5:15" ht="12.75" customHeight="1" x14ac:dyDescent="0.2">
      <c r="E314" s="102"/>
      <c r="F314" s="102"/>
      <c r="G314" s="102"/>
      <c r="N314" s="102"/>
      <c r="O314" s="102"/>
    </row>
    <row r="315" spans="5:15" ht="12.75" customHeight="1" x14ac:dyDescent="0.2">
      <c r="E315" s="102"/>
      <c r="F315" s="102"/>
      <c r="G315" s="102"/>
      <c r="N315" s="102"/>
      <c r="O315" s="102"/>
    </row>
    <row r="316" spans="5:15" ht="12.75" customHeight="1" x14ac:dyDescent="0.2">
      <c r="E316" s="102"/>
      <c r="F316" s="102"/>
      <c r="G316" s="102"/>
      <c r="N316" s="102"/>
      <c r="O316" s="102"/>
    </row>
    <row r="317" spans="5:15" ht="12.75" customHeight="1" x14ac:dyDescent="0.2">
      <c r="E317" s="102"/>
      <c r="F317" s="102"/>
      <c r="G317" s="102"/>
      <c r="N317" s="102"/>
      <c r="O317" s="102"/>
    </row>
    <row r="318" spans="5:15" ht="12.75" customHeight="1" x14ac:dyDescent="0.2">
      <c r="E318" s="102"/>
      <c r="F318" s="102"/>
      <c r="G318" s="102"/>
      <c r="N318" s="102"/>
      <c r="O318" s="102"/>
    </row>
    <row r="319" spans="5:15" ht="12.75" customHeight="1" x14ac:dyDescent="0.2">
      <c r="E319" s="102"/>
      <c r="F319" s="102"/>
      <c r="G319" s="102"/>
      <c r="N319" s="102"/>
      <c r="O319" s="102"/>
    </row>
    <row r="320" spans="5:15" ht="12.75" customHeight="1" x14ac:dyDescent="0.2">
      <c r="E320" s="102"/>
      <c r="F320" s="102"/>
      <c r="G320" s="102"/>
      <c r="N320" s="102"/>
      <c r="O320" s="102"/>
    </row>
    <row r="321" spans="5:15" ht="12.75" customHeight="1" x14ac:dyDescent="0.2">
      <c r="E321" s="102"/>
      <c r="F321" s="102"/>
      <c r="G321" s="102"/>
      <c r="N321" s="102"/>
      <c r="O321" s="102"/>
    </row>
    <row r="322" spans="5:15" ht="12.75" customHeight="1" x14ac:dyDescent="0.2">
      <c r="E322" s="102"/>
      <c r="F322" s="102"/>
      <c r="G322" s="102"/>
      <c r="N322" s="102"/>
      <c r="O322" s="102"/>
    </row>
    <row r="323" spans="5:15" ht="12.75" customHeight="1" x14ac:dyDescent="0.2">
      <c r="E323" s="102"/>
      <c r="F323" s="102"/>
      <c r="G323" s="102"/>
      <c r="N323" s="102"/>
      <c r="O323" s="102"/>
    </row>
    <row r="324" spans="5:15" ht="12.75" customHeight="1" x14ac:dyDescent="0.2">
      <c r="E324" s="102"/>
      <c r="F324" s="102"/>
      <c r="G324" s="102"/>
      <c r="N324" s="102"/>
      <c r="O324" s="102"/>
    </row>
    <row r="325" spans="5:15" ht="12.75" customHeight="1" x14ac:dyDescent="0.2">
      <c r="E325" s="102"/>
      <c r="F325" s="102"/>
      <c r="G325" s="102"/>
      <c r="N325" s="102"/>
      <c r="O325" s="102"/>
    </row>
    <row r="326" spans="5:15" ht="12.75" customHeight="1" x14ac:dyDescent="0.2">
      <c r="E326" s="102"/>
      <c r="F326" s="102"/>
      <c r="G326" s="102"/>
      <c r="N326" s="102"/>
      <c r="O326" s="102"/>
    </row>
    <row r="327" spans="5:15" ht="12.75" customHeight="1" x14ac:dyDescent="0.2">
      <c r="E327" s="102"/>
      <c r="F327" s="102"/>
      <c r="G327" s="102"/>
      <c r="N327" s="102"/>
      <c r="O327" s="102"/>
    </row>
    <row r="328" spans="5:15" ht="12.75" customHeight="1" x14ac:dyDescent="0.2">
      <c r="E328" s="102"/>
      <c r="F328" s="102"/>
      <c r="G328" s="102"/>
      <c r="N328" s="102"/>
      <c r="O328" s="102"/>
    </row>
    <row r="329" spans="5:15" ht="12.75" customHeight="1" x14ac:dyDescent="0.2">
      <c r="E329" s="102"/>
      <c r="F329" s="102"/>
      <c r="G329" s="102"/>
      <c r="N329" s="102"/>
      <c r="O329" s="102"/>
    </row>
    <row r="330" spans="5:15" ht="12.75" customHeight="1" x14ac:dyDescent="0.2">
      <c r="E330" s="102"/>
      <c r="F330" s="102"/>
      <c r="G330" s="102"/>
      <c r="N330" s="102"/>
      <c r="O330" s="102"/>
    </row>
    <row r="331" spans="5:15" ht="12.75" customHeight="1" x14ac:dyDescent="0.2">
      <c r="E331" s="102"/>
      <c r="F331" s="102"/>
      <c r="G331" s="102"/>
      <c r="N331" s="102"/>
      <c r="O331" s="102"/>
    </row>
    <row r="332" spans="5:15" ht="12.75" customHeight="1" x14ac:dyDescent="0.2">
      <c r="E332" s="102"/>
      <c r="F332" s="102"/>
      <c r="G332" s="102"/>
      <c r="N332" s="102"/>
      <c r="O332" s="102"/>
    </row>
    <row r="333" spans="5:15" ht="12.75" customHeight="1" x14ac:dyDescent="0.2">
      <c r="E333" s="102"/>
      <c r="F333" s="102"/>
      <c r="G333" s="102"/>
      <c r="N333" s="102"/>
      <c r="O333" s="102"/>
    </row>
    <row r="334" spans="5:15" ht="12.75" customHeight="1" x14ac:dyDescent="0.2">
      <c r="E334" s="102"/>
      <c r="F334" s="102"/>
      <c r="G334" s="102"/>
      <c r="N334" s="102"/>
      <c r="O334" s="102"/>
    </row>
    <row r="335" spans="5:15" ht="12.75" customHeight="1" x14ac:dyDescent="0.2">
      <c r="E335" s="102"/>
      <c r="F335" s="102"/>
      <c r="G335" s="102"/>
      <c r="N335" s="102"/>
      <c r="O335" s="102"/>
    </row>
    <row r="336" spans="5:15" ht="12.75" customHeight="1" x14ac:dyDescent="0.2">
      <c r="E336" s="102"/>
      <c r="F336" s="102"/>
      <c r="G336" s="102"/>
      <c r="N336" s="102"/>
      <c r="O336" s="102"/>
    </row>
    <row r="337" spans="5:15" ht="12.75" customHeight="1" x14ac:dyDescent="0.2">
      <c r="E337" s="102"/>
      <c r="F337" s="102"/>
      <c r="G337" s="102"/>
      <c r="N337" s="102"/>
      <c r="O337" s="102"/>
    </row>
    <row r="338" spans="5:15" ht="12.75" customHeight="1" x14ac:dyDescent="0.2">
      <c r="E338" s="102"/>
      <c r="F338" s="102"/>
      <c r="G338" s="102"/>
      <c r="N338" s="102"/>
      <c r="O338" s="102"/>
    </row>
    <row r="339" spans="5:15" ht="12.75" customHeight="1" x14ac:dyDescent="0.2">
      <c r="E339" s="102"/>
      <c r="F339" s="102"/>
      <c r="G339" s="102"/>
      <c r="N339" s="102"/>
      <c r="O339" s="102"/>
    </row>
    <row r="340" spans="5:15" ht="12.75" customHeight="1" x14ac:dyDescent="0.2">
      <c r="E340" s="102"/>
      <c r="F340" s="102"/>
      <c r="G340" s="102"/>
      <c r="N340" s="102"/>
      <c r="O340" s="102"/>
    </row>
    <row r="341" spans="5:15" ht="12.75" customHeight="1" x14ac:dyDescent="0.2">
      <c r="E341" s="102"/>
      <c r="F341" s="102"/>
      <c r="G341" s="102"/>
      <c r="N341" s="102"/>
      <c r="O341" s="102"/>
    </row>
    <row r="342" spans="5:15" ht="12.75" customHeight="1" x14ac:dyDescent="0.2">
      <c r="E342" s="102"/>
      <c r="F342" s="102"/>
      <c r="G342" s="102"/>
      <c r="N342" s="102"/>
      <c r="O342" s="102"/>
    </row>
    <row r="343" spans="5:15" ht="12.75" customHeight="1" x14ac:dyDescent="0.2">
      <c r="E343" s="102"/>
      <c r="F343" s="102"/>
      <c r="G343" s="102"/>
      <c r="N343" s="102"/>
      <c r="O343" s="102"/>
    </row>
    <row r="344" spans="5:15" ht="12.75" customHeight="1" x14ac:dyDescent="0.2">
      <c r="E344" s="102"/>
      <c r="F344" s="102"/>
      <c r="G344" s="102"/>
      <c r="N344" s="102"/>
      <c r="O344" s="102"/>
    </row>
    <row r="345" spans="5:15" ht="12.75" customHeight="1" x14ac:dyDescent="0.2">
      <c r="E345" s="102"/>
      <c r="F345" s="102"/>
      <c r="G345" s="102"/>
      <c r="N345" s="102"/>
      <c r="O345" s="102"/>
    </row>
    <row r="346" spans="5:15" ht="12.75" customHeight="1" x14ac:dyDescent="0.2">
      <c r="E346" s="102"/>
      <c r="F346" s="102"/>
      <c r="G346" s="102"/>
      <c r="N346" s="102"/>
      <c r="O346" s="102"/>
    </row>
    <row r="347" spans="5:15" ht="12.75" customHeight="1" x14ac:dyDescent="0.2">
      <c r="E347" s="102"/>
      <c r="F347" s="102"/>
      <c r="G347" s="102"/>
      <c r="N347" s="102"/>
      <c r="O347" s="102"/>
    </row>
    <row r="348" spans="5:15" ht="12.75" customHeight="1" x14ac:dyDescent="0.2">
      <c r="E348" s="102"/>
      <c r="F348" s="102"/>
      <c r="G348" s="102"/>
      <c r="N348" s="102"/>
      <c r="O348" s="102"/>
    </row>
    <row r="349" spans="5:15" ht="12.75" customHeight="1" x14ac:dyDescent="0.2">
      <c r="E349" s="102"/>
      <c r="F349" s="102"/>
      <c r="G349" s="102"/>
      <c r="N349" s="102"/>
      <c r="O349" s="102"/>
    </row>
    <row r="350" spans="5:15" ht="12.75" customHeight="1" x14ac:dyDescent="0.2">
      <c r="E350" s="102"/>
      <c r="F350" s="102"/>
      <c r="G350" s="102"/>
      <c r="N350" s="102"/>
      <c r="O350" s="102"/>
    </row>
    <row r="351" spans="5:15" ht="12.75" customHeight="1" x14ac:dyDescent="0.2">
      <c r="E351" s="102"/>
      <c r="F351" s="102"/>
      <c r="G351" s="102"/>
      <c r="N351" s="102"/>
      <c r="O351" s="102"/>
    </row>
    <row r="352" spans="5:15" ht="12.75" customHeight="1" x14ac:dyDescent="0.2">
      <c r="E352" s="102"/>
      <c r="F352" s="102"/>
      <c r="G352" s="102"/>
      <c r="N352" s="102"/>
      <c r="O352" s="102"/>
    </row>
    <row r="353" spans="5:15" ht="12.75" customHeight="1" x14ac:dyDescent="0.2">
      <c r="E353" s="102"/>
      <c r="F353" s="102"/>
      <c r="G353" s="102"/>
      <c r="N353" s="102"/>
      <c r="O353" s="102"/>
    </row>
    <row r="354" spans="5:15" ht="12.75" customHeight="1" x14ac:dyDescent="0.2">
      <c r="E354" s="102"/>
      <c r="F354" s="102"/>
      <c r="G354" s="102"/>
      <c r="N354" s="102"/>
      <c r="O354" s="102"/>
    </row>
    <row r="355" spans="5:15" ht="12.75" customHeight="1" x14ac:dyDescent="0.2">
      <c r="E355" s="102"/>
      <c r="F355" s="102"/>
      <c r="G355" s="102"/>
      <c r="N355" s="102"/>
      <c r="O355" s="102"/>
    </row>
    <row r="356" spans="5:15" ht="12.75" customHeight="1" x14ac:dyDescent="0.2">
      <c r="E356" s="102"/>
      <c r="F356" s="102"/>
      <c r="G356" s="102"/>
      <c r="N356" s="102"/>
      <c r="O356" s="102"/>
    </row>
    <row r="357" spans="5:15" ht="12.75" customHeight="1" x14ac:dyDescent="0.2">
      <c r="E357" s="102"/>
      <c r="F357" s="102"/>
      <c r="G357" s="102"/>
      <c r="N357" s="102"/>
      <c r="O357" s="102"/>
    </row>
    <row r="358" spans="5:15" ht="12.75" customHeight="1" x14ac:dyDescent="0.2">
      <c r="E358" s="102"/>
      <c r="F358" s="102"/>
      <c r="G358" s="102"/>
      <c r="N358" s="102"/>
      <c r="O358" s="102"/>
    </row>
    <row r="359" spans="5:15" ht="12.75" customHeight="1" x14ac:dyDescent="0.2">
      <c r="E359" s="102"/>
      <c r="F359" s="102"/>
      <c r="G359" s="102"/>
      <c r="N359" s="102"/>
      <c r="O359" s="102"/>
    </row>
    <row r="360" spans="5:15" ht="12.75" customHeight="1" x14ac:dyDescent="0.2">
      <c r="E360" s="102"/>
      <c r="F360" s="102"/>
      <c r="G360" s="102"/>
      <c r="N360" s="102"/>
      <c r="O360" s="102"/>
    </row>
    <row r="361" spans="5:15" ht="12.75" customHeight="1" x14ac:dyDescent="0.2">
      <c r="E361" s="102"/>
      <c r="F361" s="102"/>
      <c r="G361" s="102"/>
      <c r="N361" s="102"/>
      <c r="O361" s="102"/>
    </row>
    <row r="362" spans="5:15" ht="12.75" customHeight="1" x14ac:dyDescent="0.2">
      <c r="E362" s="102"/>
      <c r="F362" s="102"/>
      <c r="G362" s="102"/>
      <c r="N362" s="102"/>
      <c r="O362" s="102"/>
    </row>
    <row r="363" spans="5:15" ht="12.75" customHeight="1" x14ac:dyDescent="0.2">
      <c r="E363" s="102"/>
      <c r="F363" s="102"/>
      <c r="G363" s="102"/>
      <c r="N363" s="102"/>
      <c r="O363" s="102"/>
    </row>
    <row r="364" spans="5:15" ht="12.75" customHeight="1" x14ac:dyDescent="0.2">
      <c r="E364" s="102"/>
      <c r="F364" s="102"/>
      <c r="G364" s="102"/>
      <c r="N364" s="102"/>
      <c r="O364" s="102"/>
    </row>
    <row r="365" spans="5:15" ht="12.75" customHeight="1" x14ac:dyDescent="0.2">
      <c r="E365" s="102"/>
      <c r="F365" s="102"/>
      <c r="G365" s="102"/>
      <c r="N365" s="102"/>
      <c r="O365" s="102"/>
    </row>
    <row r="366" spans="5:15" ht="12.75" customHeight="1" x14ac:dyDescent="0.2">
      <c r="E366" s="102"/>
      <c r="F366" s="102"/>
      <c r="G366" s="102"/>
      <c r="N366" s="102"/>
      <c r="O366" s="102"/>
    </row>
    <row r="367" spans="5:15" ht="12.75" customHeight="1" x14ac:dyDescent="0.2">
      <c r="E367" s="102"/>
      <c r="F367" s="102"/>
      <c r="G367" s="102"/>
      <c r="N367" s="102"/>
      <c r="O367" s="102"/>
    </row>
    <row r="368" spans="5:15" ht="12.75" customHeight="1" x14ac:dyDescent="0.2">
      <c r="E368" s="102"/>
      <c r="F368" s="102"/>
      <c r="G368" s="102"/>
      <c r="N368" s="102"/>
      <c r="O368" s="102"/>
    </row>
    <row r="369" spans="5:15" ht="12.75" customHeight="1" x14ac:dyDescent="0.2">
      <c r="E369" s="102"/>
      <c r="F369" s="102"/>
      <c r="G369" s="102"/>
      <c r="N369" s="102"/>
      <c r="O369" s="102"/>
    </row>
    <row r="370" spans="5:15" ht="12.75" customHeight="1" x14ac:dyDescent="0.2">
      <c r="E370" s="102"/>
      <c r="F370" s="102"/>
      <c r="G370" s="102"/>
      <c r="N370" s="102"/>
      <c r="O370" s="102"/>
    </row>
    <row r="371" spans="5:15" ht="12.75" customHeight="1" x14ac:dyDescent="0.2">
      <c r="E371" s="102"/>
      <c r="F371" s="102"/>
      <c r="G371" s="102"/>
      <c r="N371" s="102"/>
      <c r="O371" s="102"/>
    </row>
    <row r="372" spans="5:15" ht="12.75" customHeight="1" x14ac:dyDescent="0.2">
      <c r="E372" s="102"/>
      <c r="F372" s="102"/>
      <c r="G372" s="102"/>
      <c r="N372" s="102"/>
      <c r="O372" s="102"/>
    </row>
    <row r="373" spans="5:15" ht="12.75" customHeight="1" x14ac:dyDescent="0.2">
      <c r="E373" s="102"/>
      <c r="F373" s="102"/>
      <c r="G373" s="102"/>
      <c r="N373" s="102"/>
      <c r="O373" s="102"/>
    </row>
    <row r="374" spans="5:15" ht="12.75" customHeight="1" x14ac:dyDescent="0.2">
      <c r="E374" s="102"/>
      <c r="F374" s="102"/>
      <c r="G374" s="102"/>
      <c r="N374" s="102"/>
      <c r="O374" s="102"/>
    </row>
    <row r="375" spans="5:15" ht="12.75" customHeight="1" x14ac:dyDescent="0.2">
      <c r="E375" s="102"/>
      <c r="F375" s="102"/>
      <c r="G375" s="102"/>
      <c r="N375" s="102"/>
      <c r="O375" s="102"/>
    </row>
    <row r="376" spans="5:15" ht="12.75" customHeight="1" x14ac:dyDescent="0.2">
      <c r="E376" s="102"/>
      <c r="F376" s="102"/>
      <c r="G376" s="102"/>
      <c r="N376" s="102"/>
      <c r="O376" s="102"/>
    </row>
    <row r="377" spans="5:15" ht="12.75" customHeight="1" x14ac:dyDescent="0.2">
      <c r="E377" s="102"/>
      <c r="F377" s="102"/>
      <c r="G377" s="102"/>
      <c r="N377" s="102"/>
      <c r="O377" s="102"/>
    </row>
    <row r="378" spans="5:15" ht="12.75" customHeight="1" x14ac:dyDescent="0.2">
      <c r="E378" s="102"/>
      <c r="F378" s="102"/>
      <c r="G378" s="102"/>
      <c r="N378" s="102"/>
      <c r="O378" s="102"/>
    </row>
    <row r="379" spans="5:15" ht="12.75" customHeight="1" x14ac:dyDescent="0.2">
      <c r="E379" s="102"/>
      <c r="F379" s="102"/>
      <c r="G379" s="102"/>
      <c r="N379" s="102"/>
      <c r="O379" s="102"/>
    </row>
    <row r="380" spans="5:15" ht="12.75" customHeight="1" x14ac:dyDescent="0.2">
      <c r="E380" s="102"/>
      <c r="F380" s="102"/>
      <c r="G380" s="102"/>
      <c r="N380" s="102"/>
      <c r="O380" s="102"/>
    </row>
    <row r="381" spans="5:15" ht="12.75" customHeight="1" x14ac:dyDescent="0.2">
      <c r="E381" s="102"/>
      <c r="F381" s="102"/>
      <c r="G381" s="102"/>
      <c r="N381" s="102"/>
      <c r="O381" s="102"/>
    </row>
    <row r="382" spans="5:15" ht="12.75" customHeight="1" x14ac:dyDescent="0.2">
      <c r="E382" s="102"/>
      <c r="F382" s="102"/>
      <c r="G382" s="102"/>
      <c r="N382" s="102"/>
      <c r="O382" s="102"/>
    </row>
    <row r="383" spans="5:15" ht="12.75" customHeight="1" x14ac:dyDescent="0.2">
      <c r="E383" s="102"/>
      <c r="F383" s="102"/>
      <c r="G383" s="102"/>
      <c r="N383" s="102"/>
      <c r="O383" s="102"/>
    </row>
    <row r="384" spans="5:15" ht="12.75" customHeight="1" x14ac:dyDescent="0.2">
      <c r="E384" s="102"/>
      <c r="F384" s="102"/>
      <c r="G384" s="102"/>
      <c r="N384" s="102"/>
      <c r="O384" s="102"/>
    </row>
    <row r="385" spans="5:15" ht="12.75" customHeight="1" x14ac:dyDescent="0.2">
      <c r="E385" s="102"/>
      <c r="F385" s="102"/>
      <c r="G385" s="102"/>
      <c r="N385" s="102"/>
      <c r="O385" s="102"/>
    </row>
    <row r="386" spans="5:15" ht="12.75" customHeight="1" x14ac:dyDescent="0.2">
      <c r="E386" s="102"/>
      <c r="F386" s="102"/>
      <c r="G386" s="102"/>
      <c r="N386" s="102"/>
      <c r="O386" s="102"/>
    </row>
    <row r="387" spans="5:15" ht="12.75" customHeight="1" x14ac:dyDescent="0.2">
      <c r="E387" s="102"/>
      <c r="F387" s="102"/>
      <c r="G387" s="102"/>
      <c r="N387" s="102"/>
      <c r="O387" s="102"/>
    </row>
    <row r="388" spans="5:15" ht="12.75" customHeight="1" x14ac:dyDescent="0.2">
      <c r="E388" s="102"/>
      <c r="F388" s="102"/>
      <c r="G388" s="102"/>
      <c r="N388" s="102"/>
      <c r="O388" s="102"/>
    </row>
    <row r="389" spans="5:15" ht="12.75" customHeight="1" x14ac:dyDescent="0.2">
      <c r="E389" s="102"/>
      <c r="F389" s="102"/>
      <c r="G389" s="102"/>
      <c r="N389" s="102"/>
      <c r="O389" s="102"/>
    </row>
    <row r="390" spans="5:15" ht="12.75" customHeight="1" x14ac:dyDescent="0.2">
      <c r="E390" s="102"/>
      <c r="F390" s="102"/>
      <c r="G390" s="102"/>
      <c r="N390" s="102"/>
      <c r="O390" s="102"/>
    </row>
    <row r="391" spans="5:15" ht="12.75" customHeight="1" x14ac:dyDescent="0.2">
      <c r="E391" s="102"/>
      <c r="F391" s="102"/>
      <c r="G391" s="102"/>
      <c r="N391" s="102"/>
      <c r="O391" s="102"/>
    </row>
    <row r="392" spans="5:15" ht="12.75" customHeight="1" x14ac:dyDescent="0.2">
      <c r="E392" s="102"/>
      <c r="F392" s="102"/>
      <c r="G392" s="102"/>
      <c r="N392" s="102"/>
      <c r="O392" s="102"/>
    </row>
    <row r="393" spans="5:15" ht="12.75" customHeight="1" x14ac:dyDescent="0.2">
      <c r="E393" s="102"/>
      <c r="F393" s="102"/>
      <c r="G393" s="102"/>
      <c r="N393" s="102"/>
      <c r="O393" s="102"/>
    </row>
    <row r="394" spans="5:15" ht="12.75" customHeight="1" x14ac:dyDescent="0.2">
      <c r="E394" s="102"/>
      <c r="F394" s="102"/>
      <c r="G394" s="102"/>
      <c r="N394" s="102"/>
      <c r="O394" s="102"/>
    </row>
    <row r="395" spans="5:15" ht="12.75" customHeight="1" x14ac:dyDescent="0.2">
      <c r="E395" s="102"/>
      <c r="F395" s="102"/>
      <c r="G395" s="102"/>
      <c r="N395" s="102"/>
      <c r="O395" s="102"/>
    </row>
    <row r="396" spans="5:15" ht="12.75" customHeight="1" x14ac:dyDescent="0.2">
      <c r="E396" s="102"/>
      <c r="F396" s="102"/>
      <c r="G396" s="102"/>
      <c r="N396" s="102"/>
      <c r="O396" s="102"/>
    </row>
    <row r="397" spans="5:15" ht="12.75" customHeight="1" x14ac:dyDescent="0.2">
      <c r="E397" s="102"/>
      <c r="F397" s="102"/>
      <c r="G397" s="102"/>
      <c r="N397" s="102"/>
      <c r="O397" s="102"/>
    </row>
    <row r="398" spans="5:15" ht="12.75" customHeight="1" x14ac:dyDescent="0.2">
      <c r="E398" s="102"/>
      <c r="F398" s="102"/>
      <c r="G398" s="102"/>
      <c r="N398" s="102"/>
      <c r="O398" s="102"/>
    </row>
    <row r="399" spans="5:15" ht="12.75" customHeight="1" x14ac:dyDescent="0.2">
      <c r="E399" s="102"/>
      <c r="F399" s="102"/>
      <c r="G399" s="102"/>
      <c r="N399" s="102"/>
      <c r="O399" s="102"/>
    </row>
    <row r="400" spans="5:15" ht="12.75" customHeight="1" x14ac:dyDescent="0.2">
      <c r="E400" s="102"/>
      <c r="F400" s="102"/>
      <c r="G400" s="102"/>
      <c r="N400" s="102"/>
      <c r="O400" s="102"/>
    </row>
    <row r="401" spans="5:15" ht="12.75" customHeight="1" x14ac:dyDescent="0.2">
      <c r="E401" s="102"/>
      <c r="F401" s="102"/>
      <c r="G401" s="102"/>
      <c r="N401" s="102"/>
      <c r="O401" s="102"/>
    </row>
    <row r="402" spans="5:15" ht="12.75" customHeight="1" x14ac:dyDescent="0.2">
      <c r="E402" s="102"/>
      <c r="F402" s="102"/>
      <c r="G402" s="102"/>
      <c r="N402" s="102"/>
      <c r="O402" s="102"/>
    </row>
    <row r="403" spans="5:15" ht="12.75" customHeight="1" x14ac:dyDescent="0.2">
      <c r="E403" s="102"/>
      <c r="F403" s="102"/>
      <c r="G403" s="102"/>
      <c r="N403" s="102"/>
      <c r="O403" s="102"/>
    </row>
    <row r="404" spans="5:15" ht="12.75" customHeight="1" x14ac:dyDescent="0.2">
      <c r="E404" s="102"/>
      <c r="F404" s="102"/>
      <c r="G404" s="102"/>
      <c r="N404" s="102"/>
      <c r="O404" s="102"/>
    </row>
    <row r="405" spans="5:15" ht="12.75" customHeight="1" x14ac:dyDescent="0.2">
      <c r="E405" s="102"/>
      <c r="F405" s="102"/>
      <c r="G405" s="102"/>
      <c r="N405" s="102"/>
      <c r="O405" s="102"/>
    </row>
    <row r="406" spans="5:15" ht="12.75" customHeight="1" x14ac:dyDescent="0.2">
      <c r="E406" s="102"/>
      <c r="F406" s="102"/>
      <c r="G406" s="102"/>
      <c r="N406" s="102"/>
      <c r="O406" s="102"/>
    </row>
    <row r="407" spans="5:15" ht="12.75" customHeight="1" x14ac:dyDescent="0.2">
      <c r="E407" s="102"/>
      <c r="F407" s="102"/>
      <c r="G407" s="102"/>
      <c r="N407" s="102"/>
      <c r="O407" s="102"/>
    </row>
    <row r="408" spans="5:15" ht="12.75" customHeight="1" x14ac:dyDescent="0.2">
      <c r="E408" s="102"/>
      <c r="F408" s="102"/>
      <c r="G408" s="102"/>
      <c r="N408" s="102"/>
      <c r="O408" s="102"/>
    </row>
    <row r="409" spans="5:15" ht="12.75" customHeight="1" x14ac:dyDescent="0.2">
      <c r="E409" s="102"/>
      <c r="F409" s="102"/>
      <c r="G409" s="102"/>
      <c r="N409" s="102"/>
      <c r="O409" s="102"/>
    </row>
    <row r="410" spans="5:15" ht="12.75" customHeight="1" x14ac:dyDescent="0.2">
      <c r="E410" s="102"/>
      <c r="F410" s="102"/>
      <c r="G410" s="102"/>
      <c r="N410" s="102"/>
      <c r="O410" s="102"/>
    </row>
    <row r="411" spans="5:15" ht="12.75" customHeight="1" x14ac:dyDescent="0.2">
      <c r="E411" s="102"/>
      <c r="F411" s="102"/>
      <c r="G411" s="102"/>
      <c r="N411" s="102"/>
      <c r="O411" s="102"/>
    </row>
    <row r="412" spans="5:15" ht="12.75" customHeight="1" x14ac:dyDescent="0.2">
      <c r="E412" s="102"/>
      <c r="F412" s="102"/>
      <c r="G412" s="102"/>
      <c r="N412" s="102"/>
      <c r="O412" s="102"/>
    </row>
    <row r="413" spans="5:15" ht="12.75" customHeight="1" x14ac:dyDescent="0.2">
      <c r="E413" s="102"/>
      <c r="F413" s="102"/>
      <c r="G413" s="102"/>
      <c r="N413" s="102"/>
      <c r="O413" s="102"/>
    </row>
    <row r="414" spans="5:15" ht="12.75" customHeight="1" x14ac:dyDescent="0.2">
      <c r="E414" s="102"/>
      <c r="F414" s="102"/>
      <c r="G414" s="102"/>
      <c r="N414" s="102"/>
      <c r="O414" s="102"/>
    </row>
    <row r="415" spans="5:15" ht="12.75" customHeight="1" x14ac:dyDescent="0.2">
      <c r="E415" s="102"/>
      <c r="F415" s="102"/>
      <c r="G415" s="102"/>
      <c r="N415" s="102"/>
      <c r="O415" s="102"/>
    </row>
    <row r="416" spans="5:15" ht="12.75" customHeight="1" x14ac:dyDescent="0.2">
      <c r="E416" s="102"/>
      <c r="F416" s="102"/>
      <c r="G416" s="102"/>
      <c r="N416" s="102"/>
      <c r="O416" s="102"/>
    </row>
    <row r="417" spans="5:15" ht="12.75" customHeight="1" x14ac:dyDescent="0.2">
      <c r="E417" s="102"/>
      <c r="F417" s="102"/>
      <c r="G417" s="102"/>
      <c r="N417" s="102"/>
      <c r="O417" s="102"/>
    </row>
    <row r="418" spans="5:15" ht="12.75" customHeight="1" x14ac:dyDescent="0.2">
      <c r="E418" s="102"/>
      <c r="F418" s="102"/>
      <c r="G418" s="102"/>
      <c r="N418" s="102"/>
      <c r="O418" s="102"/>
    </row>
    <row r="419" spans="5:15" ht="12.75" customHeight="1" x14ac:dyDescent="0.2">
      <c r="E419" s="102"/>
      <c r="F419" s="102"/>
      <c r="G419" s="102"/>
      <c r="N419" s="102"/>
      <c r="O419" s="102"/>
    </row>
    <row r="420" spans="5:15" ht="12.75" customHeight="1" x14ac:dyDescent="0.2">
      <c r="E420" s="102"/>
      <c r="F420" s="102"/>
      <c r="G420" s="102"/>
      <c r="N420" s="102"/>
      <c r="O420" s="102"/>
    </row>
    <row r="421" spans="5:15" ht="12.75" customHeight="1" x14ac:dyDescent="0.2">
      <c r="E421" s="102"/>
      <c r="F421" s="102"/>
      <c r="G421" s="102"/>
      <c r="N421" s="102"/>
      <c r="O421" s="102"/>
    </row>
    <row r="422" spans="5:15" ht="12.75" customHeight="1" x14ac:dyDescent="0.2">
      <c r="E422" s="102"/>
      <c r="F422" s="102"/>
      <c r="G422" s="102"/>
      <c r="N422" s="102"/>
      <c r="O422" s="102"/>
    </row>
    <row r="423" spans="5:15" ht="12.75" customHeight="1" x14ac:dyDescent="0.2">
      <c r="E423" s="102"/>
      <c r="F423" s="102"/>
      <c r="G423" s="102"/>
      <c r="N423" s="102"/>
      <c r="O423" s="102"/>
    </row>
    <row r="424" spans="5:15" ht="12.75" customHeight="1" x14ac:dyDescent="0.2">
      <c r="E424" s="102"/>
      <c r="F424" s="102"/>
      <c r="G424" s="102"/>
      <c r="N424" s="102"/>
      <c r="O424" s="102"/>
    </row>
    <row r="425" spans="5:15" ht="12.75" customHeight="1" x14ac:dyDescent="0.2">
      <c r="E425" s="102"/>
      <c r="F425" s="102"/>
      <c r="G425" s="102"/>
      <c r="N425" s="102"/>
      <c r="O425" s="102"/>
    </row>
    <row r="426" spans="5:15" ht="12.75" customHeight="1" x14ac:dyDescent="0.2">
      <c r="E426" s="102"/>
      <c r="F426" s="102"/>
      <c r="G426" s="102"/>
      <c r="N426" s="102"/>
      <c r="O426" s="102"/>
    </row>
    <row r="427" spans="5:15" ht="12.75" customHeight="1" x14ac:dyDescent="0.2">
      <c r="E427" s="102"/>
      <c r="F427" s="102"/>
      <c r="G427" s="102"/>
      <c r="N427" s="102"/>
      <c r="O427" s="102"/>
    </row>
    <row r="428" spans="5:15" ht="12.75" customHeight="1" x14ac:dyDescent="0.2">
      <c r="E428" s="102"/>
      <c r="F428" s="102"/>
      <c r="G428" s="102"/>
      <c r="N428" s="102"/>
      <c r="O428" s="102"/>
    </row>
    <row r="429" spans="5:15" ht="12.75" customHeight="1" x14ac:dyDescent="0.2">
      <c r="E429" s="102"/>
      <c r="F429" s="102"/>
      <c r="G429" s="102"/>
      <c r="N429" s="102"/>
      <c r="O429" s="102"/>
    </row>
    <row r="430" spans="5:15" ht="12.75" customHeight="1" x14ac:dyDescent="0.2">
      <c r="E430" s="102"/>
      <c r="F430" s="102"/>
      <c r="G430" s="102"/>
      <c r="N430" s="102"/>
      <c r="O430" s="102"/>
    </row>
    <row r="431" spans="5:15" ht="12.75" customHeight="1" x14ac:dyDescent="0.2">
      <c r="E431" s="102"/>
      <c r="F431" s="102"/>
      <c r="G431" s="102"/>
      <c r="N431" s="102"/>
      <c r="O431" s="102"/>
    </row>
    <row r="432" spans="5:15" ht="12.75" customHeight="1" x14ac:dyDescent="0.2">
      <c r="E432" s="102"/>
      <c r="F432" s="102"/>
      <c r="G432" s="102"/>
      <c r="N432" s="102"/>
      <c r="O432" s="102"/>
    </row>
    <row r="433" spans="5:15" ht="12.75" customHeight="1" x14ac:dyDescent="0.2">
      <c r="E433" s="102"/>
      <c r="F433" s="102"/>
      <c r="G433" s="102"/>
      <c r="N433" s="102"/>
      <c r="O433" s="102"/>
    </row>
    <row r="434" spans="5:15" ht="12.75" customHeight="1" x14ac:dyDescent="0.2">
      <c r="E434" s="102"/>
      <c r="F434" s="102"/>
      <c r="G434" s="102"/>
      <c r="N434" s="102"/>
      <c r="O434" s="102"/>
    </row>
    <row r="435" spans="5:15" ht="12.75" customHeight="1" x14ac:dyDescent="0.2">
      <c r="E435" s="102"/>
      <c r="F435" s="102"/>
      <c r="G435" s="102"/>
      <c r="N435" s="102"/>
      <c r="O435" s="102"/>
    </row>
    <row r="436" spans="5:15" ht="12.75" customHeight="1" x14ac:dyDescent="0.2">
      <c r="E436" s="102"/>
      <c r="F436" s="102"/>
      <c r="G436" s="102"/>
      <c r="N436" s="102"/>
      <c r="O436" s="102"/>
    </row>
    <row r="437" spans="5:15" ht="12.75" customHeight="1" x14ac:dyDescent="0.2">
      <c r="E437" s="102"/>
      <c r="F437" s="102"/>
      <c r="G437" s="102"/>
      <c r="N437" s="102"/>
      <c r="O437" s="102"/>
    </row>
    <row r="438" spans="5:15" ht="12.75" customHeight="1" x14ac:dyDescent="0.2">
      <c r="E438" s="102"/>
      <c r="F438" s="102"/>
      <c r="G438" s="102"/>
      <c r="N438" s="102"/>
      <c r="O438" s="102"/>
    </row>
    <row r="439" spans="5:15" ht="12.75" customHeight="1" x14ac:dyDescent="0.2">
      <c r="E439" s="102"/>
      <c r="F439" s="102"/>
      <c r="G439" s="102"/>
      <c r="N439" s="102"/>
      <c r="O439" s="102"/>
    </row>
    <row r="440" spans="5:15" ht="12.75" customHeight="1" x14ac:dyDescent="0.2">
      <c r="E440" s="102"/>
      <c r="F440" s="102"/>
      <c r="G440" s="102"/>
      <c r="N440" s="102"/>
      <c r="O440" s="102"/>
    </row>
    <row r="441" spans="5:15" ht="12.75" customHeight="1" x14ac:dyDescent="0.2">
      <c r="E441" s="102"/>
      <c r="F441" s="102"/>
      <c r="G441" s="102"/>
      <c r="N441" s="102"/>
      <c r="O441" s="102"/>
    </row>
    <row r="442" spans="5:15" ht="12.75" customHeight="1" x14ac:dyDescent="0.2">
      <c r="E442" s="102"/>
      <c r="F442" s="102"/>
      <c r="G442" s="102"/>
      <c r="N442" s="102"/>
      <c r="O442" s="102"/>
    </row>
    <row r="443" spans="5:15" ht="12.75" customHeight="1" x14ac:dyDescent="0.2">
      <c r="E443" s="102"/>
      <c r="F443" s="102"/>
      <c r="G443" s="102"/>
      <c r="N443" s="102"/>
      <c r="O443" s="102"/>
    </row>
    <row r="444" spans="5:15" ht="12.75" customHeight="1" x14ac:dyDescent="0.2">
      <c r="E444" s="102"/>
      <c r="F444" s="102"/>
      <c r="G444" s="102"/>
      <c r="N444" s="102"/>
      <c r="O444" s="102"/>
    </row>
    <row r="445" spans="5:15" ht="12.75" customHeight="1" x14ac:dyDescent="0.2">
      <c r="E445" s="102"/>
      <c r="F445" s="102"/>
      <c r="G445" s="102"/>
      <c r="N445" s="102"/>
      <c r="O445" s="102"/>
    </row>
    <row r="446" spans="5:15" ht="12.75" customHeight="1" x14ac:dyDescent="0.2">
      <c r="E446" s="102"/>
      <c r="F446" s="102"/>
      <c r="G446" s="102"/>
      <c r="N446" s="102"/>
      <c r="O446" s="102"/>
    </row>
    <row r="447" spans="5:15" ht="12.75" customHeight="1" x14ac:dyDescent="0.2">
      <c r="E447" s="102"/>
      <c r="F447" s="102"/>
      <c r="G447" s="102"/>
      <c r="N447" s="102"/>
      <c r="O447" s="102"/>
    </row>
    <row r="448" spans="5:15" ht="12.75" customHeight="1" x14ac:dyDescent="0.2">
      <c r="E448" s="102"/>
      <c r="F448" s="102"/>
      <c r="G448" s="102"/>
      <c r="N448" s="102"/>
      <c r="O448" s="102"/>
    </row>
    <row r="449" spans="5:15" ht="12.75" customHeight="1" x14ac:dyDescent="0.2">
      <c r="E449" s="102"/>
      <c r="F449" s="102"/>
      <c r="G449" s="102"/>
      <c r="N449" s="102"/>
      <c r="O449" s="102"/>
    </row>
    <row r="450" spans="5:15" ht="12.75" customHeight="1" x14ac:dyDescent="0.2">
      <c r="E450" s="102"/>
      <c r="F450" s="102"/>
      <c r="G450" s="102"/>
      <c r="N450" s="102"/>
      <c r="O450" s="102"/>
    </row>
    <row r="451" spans="5:15" ht="12.75" customHeight="1" x14ac:dyDescent="0.2">
      <c r="E451" s="102"/>
      <c r="F451" s="102"/>
      <c r="G451" s="102"/>
      <c r="N451" s="102"/>
      <c r="O451" s="102"/>
    </row>
    <row r="452" spans="5:15" ht="12.75" customHeight="1" x14ac:dyDescent="0.2">
      <c r="E452" s="102"/>
      <c r="F452" s="102"/>
      <c r="G452" s="102"/>
      <c r="N452" s="102"/>
      <c r="O452" s="102"/>
    </row>
    <row r="453" spans="5:15" ht="12.75" customHeight="1" x14ac:dyDescent="0.2">
      <c r="E453" s="102"/>
      <c r="F453" s="102"/>
      <c r="G453" s="102"/>
      <c r="N453" s="102"/>
      <c r="O453" s="102"/>
    </row>
    <row r="454" spans="5:15" ht="12.75" customHeight="1" x14ac:dyDescent="0.2">
      <c r="E454" s="102"/>
      <c r="F454" s="102"/>
      <c r="G454" s="102"/>
      <c r="N454" s="102"/>
      <c r="O454" s="102"/>
    </row>
    <row r="455" spans="5:15" ht="12.75" customHeight="1" x14ac:dyDescent="0.2">
      <c r="E455" s="102"/>
      <c r="F455" s="102"/>
      <c r="G455" s="102"/>
      <c r="N455" s="102"/>
      <c r="O455" s="102"/>
    </row>
    <row r="456" spans="5:15" ht="12.75" customHeight="1" x14ac:dyDescent="0.2">
      <c r="E456" s="102"/>
      <c r="F456" s="102"/>
      <c r="G456" s="102"/>
      <c r="N456" s="102"/>
      <c r="O456" s="102"/>
    </row>
    <row r="457" spans="5:15" ht="12.75" customHeight="1" x14ac:dyDescent="0.2">
      <c r="E457" s="102"/>
      <c r="F457" s="102"/>
      <c r="G457" s="102"/>
      <c r="N457" s="102"/>
      <c r="O457" s="102"/>
    </row>
    <row r="458" spans="5:15" ht="12.75" customHeight="1" x14ac:dyDescent="0.2">
      <c r="E458" s="102"/>
      <c r="F458" s="102"/>
      <c r="G458" s="102"/>
      <c r="N458" s="102"/>
      <c r="O458" s="102"/>
    </row>
    <row r="459" spans="5:15" ht="12.75" customHeight="1" x14ac:dyDescent="0.2">
      <c r="E459" s="102"/>
      <c r="F459" s="102"/>
      <c r="G459" s="102"/>
      <c r="N459" s="102"/>
      <c r="O459" s="102"/>
    </row>
    <row r="460" spans="5:15" ht="12.75" customHeight="1" x14ac:dyDescent="0.2">
      <c r="E460" s="102"/>
      <c r="F460" s="102"/>
      <c r="G460" s="102"/>
      <c r="N460" s="102"/>
      <c r="O460" s="102"/>
    </row>
    <row r="461" spans="5:15" ht="12.75" customHeight="1" x14ac:dyDescent="0.2">
      <c r="E461" s="102"/>
      <c r="F461" s="102"/>
      <c r="G461" s="102"/>
      <c r="N461" s="102"/>
      <c r="O461" s="102"/>
    </row>
    <row r="462" spans="5:15" ht="12.75" customHeight="1" x14ac:dyDescent="0.2">
      <c r="E462" s="102"/>
      <c r="F462" s="102"/>
      <c r="G462" s="102"/>
      <c r="N462" s="102"/>
      <c r="O462" s="102"/>
    </row>
    <row r="463" spans="5:15" ht="12.75" customHeight="1" x14ac:dyDescent="0.2">
      <c r="E463" s="102"/>
      <c r="F463" s="102"/>
      <c r="G463" s="102"/>
      <c r="N463" s="102"/>
      <c r="O463" s="102"/>
    </row>
    <row r="464" spans="5:15" ht="12.75" customHeight="1" x14ac:dyDescent="0.2">
      <c r="E464" s="102"/>
      <c r="F464" s="102"/>
      <c r="G464" s="102"/>
      <c r="N464" s="102"/>
      <c r="O464" s="102"/>
    </row>
    <row r="465" spans="5:15" ht="12.75" customHeight="1" x14ac:dyDescent="0.2">
      <c r="E465" s="102"/>
      <c r="F465" s="102"/>
      <c r="G465" s="102"/>
      <c r="N465" s="102"/>
      <c r="O465" s="102"/>
    </row>
    <row r="466" spans="5:15" ht="12.75" customHeight="1" x14ac:dyDescent="0.2">
      <c r="E466" s="102"/>
      <c r="F466" s="102"/>
      <c r="G466" s="102"/>
      <c r="N466" s="102"/>
      <c r="O466" s="102"/>
    </row>
    <row r="467" spans="5:15" ht="12.75" customHeight="1" x14ac:dyDescent="0.2">
      <c r="E467" s="102"/>
      <c r="F467" s="102"/>
      <c r="G467" s="102"/>
      <c r="N467" s="102"/>
      <c r="O467" s="102"/>
    </row>
    <row r="468" spans="5:15" ht="12.75" customHeight="1" x14ac:dyDescent="0.2">
      <c r="E468" s="102"/>
      <c r="F468" s="102"/>
      <c r="G468" s="102"/>
      <c r="N468" s="102"/>
      <c r="O468" s="102"/>
    </row>
    <row r="469" spans="5:15" ht="12.75" customHeight="1" x14ac:dyDescent="0.2">
      <c r="E469" s="102"/>
      <c r="F469" s="102"/>
      <c r="G469" s="102"/>
      <c r="N469" s="102"/>
      <c r="O469" s="102"/>
    </row>
    <row r="470" spans="5:15" ht="12.75" customHeight="1" x14ac:dyDescent="0.2">
      <c r="E470" s="102"/>
      <c r="F470" s="102"/>
      <c r="G470" s="102"/>
      <c r="N470" s="102"/>
      <c r="O470" s="102"/>
    </row>
    <row r="471" spans="5:15" ht="12.75" customHeight="1" x14ac:dyDescent="0.2">
      <c r="E471" s="102"/>
      <c r="F471" s="102"/>
      <c r="G471" s="102"/>
      <c r="N471" s="102"/>
      <c r="O471" s="102"/>
    </row>
    <row r="472" spans="5:15" ht="12.75" customHeight="1" x14ac:dyDescent="0.2">
      <c r="E472" s="102"/>
      <c r="F472" s="102"/>
      <c r="G472" s="102"/>
      <c r="N472" s="102"/>
      <c r="O472" s="102"/>
    </row>
    <row r="473" spans="5:15" ht="12.75" customHeight="1" x14ac:dyDescent="0.2">
      <c r="E473" s="102"/>
      <c r="F473" s="102"/>
      <c r="G473" s="102"/>
      <c r="N473" s="102"/>
      <c r="O473" s="102"/>
    </row>
    <row r="474" spans="5:15" ht="12.75" customHeight="1" x14ac:dyDescent="0.2">
      <c r="E474" s="102"/>
      <c r="F474" s="102"/>
      <c r="G474" s="102"/>
      <c r="N474" s="102"/>
      <c r="O474" s="102"/>
    </row>
    <row r="475" spans="5:15" ht="12.75" customHeight="1" x14ac:dyDescent="0.2">
      <c r="E475" s="102"/>
      <c r="F475" s="102"/>
      <c r="G475" s="102"/>
      <c r="N475" s="102"/>
      <c r="O475" s="102"/>
    </row>
    <row r="476" spans="5:15" ht="12.75" customHeight="1" x14ac:dyDescent="0.2">
      <c r="E476" s="102"/>
      <c r="F476" s="102"/>
      <c r="G476" s="102"/>
      <c r="N476" s="102"/>
      <c r="O476" s="102"/>
    </row>
    <row r="477" spans="5:15" ht="12.75" customHeight="1" x14ac:dyDescent="0.2">
      <c r="E477" s="102"/>
      <c r="F477" s="102"/>
      <c r="G477" s="102"/>
      <c r="N477" s="102"/>
      <c r="O477" s="102"/>
    </row>
    <row r="478" spans="5:15" ht="12.75" customHeight="1" x14ac:dyDescent="0.2">
      <c r="E478" s="102"/>
      <c r="F478" s="102"/>
      <c r="G478" s="102"/>
      <c r="N478" s="102"/>
      <c r="O478" s="102"/>
    </row>
    <row r="479" spans="5:15" ht="12.75" customHeight="1" x14ac:dyDescent="0.2">
      <c r="E479" s="102"/>
      <c r="F479" s="102"/>
      <c r="G479" s="102"/>
      <c r="N479" s="102"/>
      <c r="O479" s="102"/>
    </row>
    <row r="480" spans="5:15" ht="12.75" customHeight="1" x14ac:dyDescent="0.2">
      <c r="E480" s="102"/>
      <c r="F480" s="102"/>
      <c r="G480" s="102"/>
      <c r="N480" s="102"/>
      <c r="O480" s="102"/>
    </row>
    <row r="481" spans="5:15" ht="12.75" customHeight="1" x14ac:dyDescent="0.2">
      <c r="E481" s="102"/>
      <c r="F481" s="102"/>
      <c r="G481" s="102"/>
      <c r="N481" s="102"/>
      <c r="O481" s="102"/>
    </row>
    <row r="482" spans="5:15" ht="12.75" customHeight="1" x14ac:dyDescent="0.2">
      <c r="E482" s="102"/>
      <c r="F482" s="102"/>
      <c r="G482" s="102"/>
      <c r="N482" s="102"/>
      <c r="O482" s="102"/>
    </row>
    <row r="483" spans="5:15" ht="12.75" customHeight="1" x14ac:dyDescent="0.2">
      <c r="E483" s="102"/>
      <c r="F483" s="102"/>
      <c r="G483" s="102"/>
      <c r="N483" s="102"/>
      <c r="O483" s="102"/>
    </row>
    <row r="484" spans="5:15" ht="12.75" customHeight="1" x14ac:dyDescent="0.2">
      <c r="E484" s="102"/>
      <c r="F484" s="102"/>
      <c r="G484" s="102"/>
      <c r="N484" s="102"/>
      <c r="O484" s="102"/>
    </row>
    <row r="485" spans="5:15" ht="12.75" customHeight="1" x14ac:dyDescent="0.2">
      <c r="E485" s="102"/>
      <c r="F485" s="102"/>
      <c r="G485" s="102"/>
      <c r="N485" s="102"/>
      <c r="O485" s="102"/>
    </row>
    <row r="486" spans="5:15" ht="12.75" customHeight="1" x14ac:dyDescent="0.2">
      <c r="E486" s="102"/>
      <c r="F486" s="102"/>
      <c r="G486" s="102"/>
      <c r="N486" s="102"/>
      <c r="O486" s="102"/>
    </row>
    <row r="487" spans="5:15" ht="12.75" customHeight="1" x14ac:dyDescent="0.2">
      <c r="E487" s="102"/>
      <c r="F487" s="102"/>
      <c r="G487" s="102"/>
      <c r="N487" s="102"/>
      <c r="O487" s="102"/>
    </row>
    <row r="488" spans="5:15" ht="12.75" customHeight="1" x14ac:dyDescent="0.2">
      <c r="E488" s="102"/>
      <c r="F488" s="102"/>
      <c r="G488" s="102"/>
      <c r="N488" s="102"/>
      <c r="O488" s="102"/>
    </row>
    <row r="489" spans="5:15" ht="12.75" customHeight="1" x14ac:dyDescent="0.2">
      <c r="E489" s="102"/>
      <c r="F489" s="102"/>
      <c r="G489" s="102"/>
      <c r="N489" s="102"/>
      <c r="O489" s="102"/>
    </row>
    <row r="490" spans="5:15" ht="12.75" customHeight="1" x14ac:dyDescent="0.2">
      <c r="E490" s="102"/>
      <c r="F490" s="102"/>
      <c r="G490" s="102"/>
      <c r="N490" s="102"/>
      <c r="O490" s="102"/>
    </row>
    <row r="491" spans="5:15" ht="12.75" customHeight="1" x14ac:dyDescent="0.2">
      <c r="E491" s="102"/>
      <c r="F491" s="102"/>
      <c r="G491" s="102"/>
      <c r="N491" s="102"/>
      <c r="O491" s="102"/>
    </row>
    <row r="492" spans="5:15" ht="12.75" customHeight="1" x14ac:dyDescent="0.2">
      <c r="E492" s="102"/>
      <c r="F492" s="102"/>
      <c r="G492" s="102"/>
      <c r="N492" s="102"/>
      <c r="O492" s="102"/>
    </row>
    <row r="493" spans="5:15" ht="12.75" customHeight="1" x14ac:dyDescent="0.2">
      <c r="E493" s="102"/>
      <c r="F493" s="102"/>
      <c r="G493" s="102"/>
      <c r="N493" s="102"/>
      <c r="O493" s="102"/>
    </row>
    <row r="494" spans="5:15" ht="12.75" customHeight="1" x14ac:dyDescent="0.2">
      <c r="E494" s="102"/>
      <c r="F494" s="102"/>
      <c r="G494" s="102"/>
      <c r="N494" s="102"/>
      <c r="O494" s="102"/>
    </row>
    <row r="495" spans="5:15" ht="12.75" customHeight="1" x14ac:dyDescent="0.2">
      <c r="E495" s="102"/>
      <c r="F495" s="102"/>
      <c r="G495" s="102"/>
      <c r="N495" s="102"/>
      <c r="O495" s="102"/>
    </row>
    <row r="496" spans="5:15" ht="12.75" customHeight="1" x14ac:dyDescent="0.2">
      <c r="E496" s="102"/>
      <c r="F496" s="102"/>
      <c r="G496" s="102"/>
      <c r="N496" s="102"/>
      <c r="O496" s="102"/>
    </row>
    <row r="497" spans="5:15" ht="12.75" customHeight="1" x14ac:dyDescent="0.2">
      <c r="E497" s="102"/>
      <c r="F497" s="102"/>
      <c r="G497" s="102"/>
      <c r="N497" s="102"/>
      <c r="O497" s="102"/>
    </row>
    <row r="498" spans="5:15" ht="12.75" customHeight="1" x14ac:dyDescent="0.2">
      <c r="E498" s="102"/>
      <c r="F498" s="102"/>
      <c r="G498" s="102"/>
      <c r="N498" s="102"/>
      <c r="O498" s="102"/>
    </row>
    <row r="499" spans="5:15" ht="12.75" customHeight="1" x14ac:dyDescent="0.2">
      <c r="E499" s="102"/>
      <c r="F499" s="102"/>
      <c r="G499" s="102"/>
      <c r="N499" s="102"/>
      <c r="O499" s="102"/>
    </row>
    <row r="500" spans="5:15" ht="12.75" customHeight="1" x14ac:dyDescent="0.2">
      <c r="E500" s="102"/>
      <c r="F500" s="102"/>
      <c r="G500" s="102"/>
      <c r="N500" s="102"/>
      <c r="O500" s="102"/>
    </row>
    <row r="501" spans="5:15" ht="12.75" customHeight="1" x14ac:dyDescent="0.2">
      <c r="E501" s="102"/>
      <c r="F501" s="102"/>
      <c r="G501" s="102"/>
      <c r="N501" s="102"/>
      <c r="O501" s="102"/>
    </row>
    <row r="502" spans="5:15" ht="12.75" customHeight="1" x14ac:dyDescent="0.2">
      <c r="E502" s="102"/>
      <c r="F502" s="102"/>
      <c r="G502" s="102"/>
      <c r="N502" s="102"/>
      <c r="O502" s="102"/>
    </row>
    <row r="503" spans="5:15" ht="12.75" customHeight="1" x14ac:dyDescent="0.2">
      <c r="E503" s="102"/>
      <c r="F503" s="102"/>
      <c r="G503" s="102"/>
      <c r="N503" s="102"/>
      <c r="O503" s="102"/>
    </row>
    <row r="504" spans="5:15" ht="12.75" customHeight="1" x14ac:dyDescent="0.2">
      <c r="E504" s="102"/>
      <c r="F504" s="102"/>
      <c r="G504" s="102"/>
      <c r="N504" s="102"/>
      <c r="O504" s="102"/>
    </row>
    <row r="505" spans="5:15" ht="12.75" customHeight="1" x14ac:dyDescent="0.2">
      <c r="E505" s="102"/>
      <c r="F505" s="102"/>
      <c r="G505" s="102"/>
      <c r="N505" s="102"/>
      <c r="O505" s="102"/>
    </row>
    <row r="506" spans="5:15" ht="12.75" customHeight="1" x14ac:dyDescent="0.2">
      <c r="E506" s="102"/>
      <c r="F506" s="102"/>
      <c r="G506" s="102"/>
      <c r="N506" s="102"/>
      <c r="O506" s="102"/>
    </row>
    <row r="507" spans="5:15" ht="12.75" customHeight="1" x14ac:dyDescent="0.2">
      <c r="E507" s="102"/>
      <c r="F507" s="102"/>
      <c r="G507" s="102"/>
      <c r="N507" s="102"/>
      <c r="O507" s="102"/>
    </row>
    <row r="508" spans="5:15" ht="12.75" customHeight="1" x14ac:dyDescent="0.2">
      <c r="E508" s="102"/>
      <c r="F508" s="102"/>
      <c r="G508" s="102"/>
      <c r="N508" s="102"/>
      <c r="O508" s="102"/>
    </row>
    <row r="509" spans="5:15" ht="12.75" customHeight="1" x14ac:dyDescent="0.2">
      <c r="E509" s="102"/>
      <c r="F509" s="102"/>
      <c r="G509" s="102"/>
      <c r="N509" s="102"/>
      <c r="O509" s="102"/>
    </row>
    <row r="510" spans="5:15" ht="12.75" customHeight="1" x14ac:dyDescent="0.2">
      <c r="E510" s="102"/>
      <c r="F510" s="102"/>
      <c r="G510" s="102"/>
      <c r="N510" s="102"/>
      <c r="O510" s="102"/>
    </row>
    <row r="511" spans="5:15" ht="12.75" customHeight="1" x14ac:dyDescent="0.2">
      <c r="E511" s="102"/>
      <c r="F511" s="102"/>
      <c r="G511" s="102"/>
      <c r="N511" s="102"/>
      <c r="O511" s="102"/>
    </row>
    <row r="512" spans="5:15" ht="12.75" customHeight="1" x14ac:dyDescent="0.2">
      <c r="E512" s="102"/>
      <c r="F512" s="102"/>
      <c r="G512" s="102"/>
      <c r="N512" s="102"/>
      <c r="O512" s="102"/>
    </row>
    <row r="513" spans="5:15" ht="12.75" customHeight="1" x14ac:dyDescent="0.2">
      <c r="E513" s="102"/>
      <c r="F513" s="102"/>
      <c r="G513" s="102"/>
      <c r="N513" s="102"/>
      <c r="O513" s="102"/>
    </row>
    <row r="514" spans="5:15" ht="12.75" customHeight="1" x14ac:dyDescent="0.2">
      <c r="E514" s="102"/>
      <c r="F514" s="102"/>
      <c r="G514" s="102"/>
      <c r="N514" s="102"/>
      <c r="O514" s="102"/>
    </row>
    <row r="515" spans="5:15" ht="12.75" customHeight="1" x14ac:dyDescent="0.2">
      <c r="E515" s="102"/>
      <c r="F515" s="102"/>
      <c r="G515" s="102"/>
      <c r="N515" s="102"/>
      <c r="O515" s="102"/>
    </row>
    <row r="516" spans="5:15" ht="12.75" customHeight="1" x14ac:dyDescent="0.2">
      <c r="E516" s="102"/>
      <c r="F516" s="102"/>
      <c r="G516" s="102"/>
      <c r="N516" s="102"/>
      <c r="O516" s="102"/>
    </row>
    <row r="517" spans="5:15" ht="12.75" customHeight="1" x14ac:dyDescent="0.2">
      <c r="E517" s="102"/>
      <c r="F517" s="102"/>
      <c r="G517" s="102"/>
      <c r="N517" s="102"/>
      <c r="O517" s="102"/>
    </row>
    <row r="518" spans="5:15" ht="12.75" customHeight="1" x14ac:dyDescent="0.2">
      <c r="E518" s="102"/>
      <c r="F518" s="102"/>
      <c r="G518" s="102"/>
      <c r="N518" s="102"/>
      <c r="O518" s="102"/>
    </row>
    <row r="519" spans="5:15" ht="12.75" customHeight="1" x14ac:dyDescent="0.2">
      <c r="E519" s="102"/>
      <c r="F519" s="102"/>
      <c r="G519" s="102"/>
      <c r="N519" s="102"/>
      <c r="O519" s="102"/>
    </row>
    <row r="520" spans="5:15" ht="12.75" customHeight="1" x14ac:dyDescent="0.2">
      <c r="E520" s="102"/>
      <c r="F520" s="102"/>
      <c r="G520" s="102"/>
      <c r="N520" s="102"/>
      <c r="O520" s="102"/>
    </row>
    <row r="521" spans="5:15" ht="12.75" customHeight="1" x14ac:dyDescent="0.2">
      <c r="E521" s="102"/>
      <c r="F521" s="102"/>
      <c r="G521" s="102"/>
      <c r="N521" s="102"/>
      <c r="O521" s="102"/>
    </row>
    <row r="522" spans="5:15" ht="12.75" customHeight="1" x14ac:dyDescent="0.2">
      <c r="E522" s="102"/>
      <c r="F522" s="102"/>
      <c r="G522" s="102"/>
      <c r="N522" s="102"/>
      <c r="O522" s="102"/>
    </row>
    <row r="523" spans="5:15" ht="12.75" customHeight="1" x14ac:dyDescent="0.2">
      <c r="E523" s="102"/>
      <c r="F523" s="102"/>
      <c r="G523" s="102"/>
      <c r="N523" s="102"/>
      <c r="O523" s="102"/>
    </row>
    <row r="524" spans="5:15" ht="12.75" customHeight="1" x14ac:dyDescent="0.2">
      <c r="E524" s="102"/>
      <c r="F524" s="102"/>
      <c r="G524" s="102"/>
      <c r="N524" s="102"/>
      <c r="O524" s="102"/>
    </row>
    <row r="525" spans="5:15" ht="12.75" customHeight="1" x14ac:dyDescent="0.2">
      <c r="E525" s="102"/>
      <c r="F525" s="102"/>
      <c r="G525" s="102"/>
      <c r="N525" s="102"/>
      <c r="O525" s="102"/>
    </row>
    <row r="526" spans="5:15" ht="12.75" customHeight="1" x14ac:dyDescent="0.2">
      <c r="E526" s="102"/>
      <c r="F526" s="102"/>
      <c r="G526" s="102"/>
      <c r="N526" s="102"/>
      <c r="O526" s="102"/>
    </row>
    <row r="527" spans="5:15" ht="12.75" customHeight="1" x14ac:dyDescent="0.2">
      <c r="E527" s="102"/>
      <c r="F527" s="102"/>
      <c r="G527" s="102"/>
      <c r="N527" s="102"/>
      <c r="O527" s="102"/>
    </row>
    <row r="528" spans="5:15" ht="12.75" customHeight="1" x14ac:dyDescent="0.2">
      <c r="E528" s="102"/>
      <c r="F528" s="102"/>
      <c r="G528" s="102"/>
      <c r="N528" s="102"/>
      <c r="O528" s="102"/>
    </row>
    <row r="529" spans="5:15" ht="12.75" customHeight="1" x14ac:dyDescent="0.2">
      <c r="E529" s="102"/>
      <c r="F529" s="102"/>
      <c r="G529" s="102"/>
      <c r="N529" s="102"/>
      <c r="O529" s="102"/>
    </row>
    <row r="530" spans="5:15" ht="12.75" customHeight="1" x14ac:dyDescent="0.2">
      <c r="E530" s="102"/>
      <c r="F530" s="102"/>
      <c r="G530" s="102"/>
      <c r="N530" s="102"/>
      <c r="O530" s="102"/>
    </row>
    <row r="531" spans="5:15" ht="12.75" customHeight="1" x14ac:dyDescent="0.2">
      <c r="E531" s="102"/>
      <c r="F531" s="102"/>
      <c r="G531" s="102"/>
      <c r="N531" s="102"/>
      <c r="O531" s="102"/>
    </row>
    <row r="532" spans="5:15" ht="12.75" customHeight="1" x14ac:dyDescent="0.2">
      <c r="E532" s="102"/>
      <c r="F532" s="102"/>
      <c r="G532" s="102"/>
      <c r="N532" s="102"/>
      <c r="O532" s="102"/>
    </row>
    <row r="533" spans="5:15" ht="12.75" customHeight="1" x14ac:dyDescent="0.2">
      <c r="E533" s="102"/>
      <c r="F533" s="102"/>
      <c r="G533" s="102"/>
      <c r="N533" s="102"/>
      <c r="O533" s="102"/>
    </row>
    <row r="534" spans="5:15" ht="12.75" customHeight="1" x14ac:dyDescent="0.2">
      <c r="E534" s="102"/>
      <c r="F534" s="102"/>
      <c r="G534" s="102"/>
      <c r="N534" s="102"/>
      <c r="O534" s="102"/>
    </row>
    <row r="535" spans="5:15" ht="12.75" customHeight="1" x14ac:dyDescent="0.2">
      <c r="E535" s="102"/>
      <c r="F535" s="102"/>
      <c r="G535" s="102"/>
      <c r="N535" s="102"/>
      <c r="O535" s="102"/>
    </row>
    <row r="536" spans="5:15" ht="12.75" customHeight="1" x14ac:dyDescent="0.2">
      <c r="E536" s="102"/>
      <c r="F536" s="102"/>
      <c r="G536" s="102"/>
      <c r="N536" s="102"/>
      <c r="O536" s="102"/>
    </row>
    <row r="537" spans="5:15" ht="12.75" customHeight="1" x14ac:dyDescent="0.2">
      <c r="E537" s="102"/>
      <c r="F537" s="102"/>
      <c r="G537" s="102"/>
      <c r="N537" s="102"/>
      <c r="O537" s="102"/>
    </row>
    <row r="538" spans="5:15" ht="12.75" customHeight="1" x14ac:dyDescent="0.2">
      <c r="E538" s="102"/>
      <c r="F538" s="102"/>
      <c r="G538" s="102"/>
      <c r="N538" s="102"/>
      <c r="O538" s="102"/>
    </row>
    <row r="539" spans="5:15" ht="12.75" customHeight="1" x14ac:dyDescent="0.2">
      <c r="E539" s="102"/>
      <c r="F539" s="102"/>
      <c r="G539" s="102"/>
      <c r="N539" s="102"/>
      <c r="O539" s="102"/>
    </row>
    <row r="540" spans="5:15" ht="12.75" customHeight="1" x14ac:dyDescent="0.2">
      <c r="E540" s="102"/>
      <c r="F540" s="102"/>
      <c r="G540" s="102"/>
      <c r="N540" s="102"/>
      <c r="O540" s="102"/>
    </row>
    <row r="541" spans="5:15" ht="12.75" customHeight="1" x14ac:dyDescent="0.2">
      <c r="E541" s="102"/>
      <c r="F541" s="102"/>
      <c r="G541" s="102"/>
      <c r="N541" s="102"/>
      <c r="O541" s="102"/>
    </row>
    <row r="542" spans="5:15" ht="12.75" customHeight="1" x14ac:dyDescent="0.2">
      <c r="E542" s="102"/>
      <c r="F542" s="102"/>
      <c r="G542" s="102"/>
      <c r="N542" s="102"/>
      <c r="O542" s="102"/>
    </row>
    <row r="543" spans="5:15" ht="12.75" customHeight="1" x14ac:dyDescent="0.2">
      <c r="E543" s="102"/>
      <c r="F543" s="102"/>
      <c r="G543" s="102"/>
      <c r="N543" s="102"/>
      <c r="O543" s="102"/>
    </row>
    <row r="544" spans="5:15" ht="12.75" customHeight="1" x14ac:dyDescent="0.2">
      <c r="E544" s="102"/>
      <c r="F544" s="102"/>
      <c r="G544" s="102"/>
      <c r="N544" s="102"/>
      <c r="O544" s="102"/>
    </row>
    <row r="545" spans="5:15" ht="12.75" customHeight="1" x14ac:dyDescent="0.2">
      <c r="E545" s="102"/>
      <c r="F545" s="102"/>
      <c r="G545" s="102"/>
      <c r="N545" s="102"/>
      <c r="O545" s="102"/>
    </row>
    <row r="546" spans="5:15" ht="12.75" customHeight="1" x14ac:dyDescent="0.2">
      <c r="E546" s="102"/>
      <c r="F546" s="102"/>
      <c r="G546" s="102"/>
      <c r="N546" s="102"/>
      <c r="O546" s="102"/>
    </row>
    <row r="547" spans="5:15" ht="12.75" customHeight="1" x14ac:dyDescent="0.2">
      <c r="E547" s="102"/>
      <c r="F547" s="102"/>
      <c r="G547" s="102"/>
      <c r="N547" s="102"/>
      <c r="O547" s="102"/>
    </row>
    <row r="548" spans="5:15" ht="12.75" customHeight="1" x14ac:dyDescent="0.2">
      <c r="E548" s="102"/>
      <c r="F548" s="102"/>
      <c r="G548" s="102"/>
      <c r="N548" s="102"/>
      <c r="O548" s="102"/>
    </row>
    <row r="549" spans="5:15" ht="12.75" customHeight="1" x14ac:dyDescent="0.2">
      <c r="E549" s="102"/>
      <c r="F549" s="102"/>
      <c r="G549" s="102"/>
      <c r="N549" s="102"/>
      <c r="O549" s="102"/>
    </row>
    <row r="550" spans="5:15" ht="12.75" customHeight="1" x14ac:dyDescent="0.2">
      <c r="E550" s="102"/>
      <c r="F550" s="102"/>
      <c r="G550" s="102"/>
      <c r="N550" s="102"/>
      <c r="O550" s="102"/>
    </row>
    <row r="551" spans="5:15" ht="12.75" customHeight="1" x14ac:dyDescent="0.2">
      <c r="E551" s="102"/>
      <c r="F551" s="102"/>
      <c r="G551" s="102"/>
      <c r="N551" s="102"/>
      <c r="O551" s="102"/>
    </row>
    <row r="552" spans="5:15" ht="12.75" customHeight="1" x14ac:dyDescent="0.2">
      <c r="E552" s="102"/>
      <c r="F552" s="102"/>
      <c r="G552" s="102"/>
      <c r="N552" s="102"/>
      <c r="O552" s="102"/>
    </row>
    <row r="553" spans="5:15" ht="12.75" customHeight="1" x14ac:dyDescent="0.2">
      <c r="E553" s="102"/>
      <c r="F553" s="102"/>
      <c r="G553" s="102"/>
      <c r="N553" s="102"/>
      <c r="O553" s="102"/>
    </row>
    <row r="554" spans="5:15" ht="12.75" customHeight="1" x14ac:dyDescent="0.2">
      <c r="E554" s="102"/>
      <c r="F554" s="102"/>
      <c r="G554" s="102"/>
      <c r="N554" s="102"/>
      <c r="O554" s="102"/>
    </row>
    <row r="555" spans="5:15" ht="12.75" customHeight="1" x14ac:dyDescent="0.2">
      <c r="E555" s="102"/>
      <c r="F555" s="102"/>
      <c r="G555" s="102"/>
      <c r="N555" s="102"/>
      <c r="O555" s="102"/>
    </row>
    <row r="556" spans="5:15" ht="12.75" customHeight="1" x14ac:dyDescent="0.2">
      <c r="E556" s="102"/>
      <c r="F556" s="102"/>
      <c r="G556" s="102"/>
      <c r="N556" s="102"/>
      <c r="O556" s="102"/>
    </row>
    <row r="557" spans="5:15" ht="12.75" customHeight="1" x14ac:dyDescent="0.2">
      <c r="E557" s="102"/>
      <c r="F557" s="102"/>
      <c r="G557" s="102"/>
      <c r="N557" s="102"/>
      <c r="O557" s="102"/>
    </row>
    <row r="558" spans="5:15" ht="12.75" customHeight="1" x14ac:dyDescent="0.2">
      <c r="E558" s="102"/>
      <c r="F558" s="102"/>
      <c r="G558" s="102"/>
      <c r="N558" s="102"/>
      <c r="O558" s="102"/>
    </row>
    <row r="559" spans="5:15" ht="12.75" customHeight="1" x14ac:dyDescent="0.2">
      <c r="E559" s="102"/>
      <c r="F559" s="102"/>
      <c r="G559" s="102"/>
      <c r="N559" s="102"/>
      <c r="O559" s="102"/>
    </row>
    <row r="560" spans="5:15" ht="12.75" customHeight="1" x14ac:dyDescent="0.2">
      <c r="E560" s="102"/>
      <c r="F560" s="102"/>
      <c r="G560" s="102"/>
      <c r="N560" s="102"/>
      <c r="O560" s="102"/>
    </row>
    <row r="561" spans="5:15" ht="12.75" customHeight="1" x14ac:dyDescent="0.2">
      <c r="E561" s="102"/>
      <c r="F561" s="102"/>
      <c r="G561" s="102"/>
      <c r="N561" s="102"/>
      <c r="O561" s="102"/>
    </row>
    <row r="562" spans="5:15" ht="12.75" customHeight="1" x14ac:dyDescent="0.2">
      <c r="E562" s="102"/>
      <c r="F562" s="102"/>
      <c r="G562" s="102"/>
      <c r="N562" s="102"/>
      <c r="O562" s="102"/>
    </row>
    <row r="563" spans="5:15" ht="12.75" customHeight="1" x14ac:dyDescent="0.2">
      <c r="E563" s="102"/>
      <c r="F563" s="102"/>
      <c r="G563" s="102"/>
      <c r="N563" s="102"/>
      <c r="O563" s="102"/>
    </row>
    <row r="564" spans="5:15" ht="12.75" customHeight="1" x14ac:dyDescent="0.2">
      <c r="E564" s="102"/>
      <c r="F564" s="102"/>
      <c r="G564" s="102"/>
      <c r="N564" s="102"/>
      <c r="O564" s="102"/>
    </row>
    <row r="565" spans="5:15" ht="12.75" customHeight="1" x14ac:dyDescent="0.2">
      <c r="E565" s="102"/>
      <c r="F565" s="102"/>
      <c r="G565" s="102"/>
      <c r="N565" s="102"/>
      <c r="O565" s="102"/>
    </row>
    <row r="566" spans="5:15" ht="12.75" customHeight="1" x14ac:dyDescent="0.2">
      <c r="E566" s="102"/>
      <c r="F566" s="102"/>
      <c r="G566" s="102"/>
      <c r="N566" s="102"/>
      <c r="O566" s="102"/>
    </row>
    <row r="567" spans="5:15" ht="12.75" customHeight="1" x14ac:dyDescent="0.2">
      <c r="E567" s="102"/>
      <c r="F567" s="102"/>
      <c r="G567" s="102"/>
      <c r="N567" s="102"/>
      <c r="O567" s="102"/>
    </row>
    <row r="568" spans="5:15" ht="12.75" customHeight="1" x14ac:dyDescent="0.2">
      <c r="E568" s="102"/>
      <c r="F568" s="102"/>
      <c r="G568" s="102"/>
      <c r="N568" s="102"/>
      <c r="O568" s="102"/>
    </row>
    <row r="569" spans="5:15" ht="12.75" customHeight="1" x14ac:dyDescent="0.2">
      <c r="E569" s="102"/>
      <c r="F569" s="102"/>
      <c r="G569" s="102"/>
      <c r="N569" s="102"/>
      <c r="O569" s="102"/>
    </row>
    <row r="570" spans="5:15" ht="12.75" customHeight="1" x14ac:dyDescent="0.2">
      <c r="E570" s="102"/>
      <c r="F570" s="102"/>
      <c r="G570" s="102"/>
      <c r="N570" s="102"/>
      <c r="O570" s="102"/>
    </row>
    <row r="571" spans="5:15" ht="12.75" customHeight="1" x14ac:dyDescent="0.2">
      <c r="E571" s="102"/>
      <c r="F571" s="102"/>
      <c r="G571" s="102"/>
      <c r="N571" s="102"/>
      <c r="O571" s="102"/>
    </row>
    <row r="572" spans="5:15" ht="12.75" customHeight="1" x14ac:dyDescent="0.2">
      <c r="E572" s="102"/>
      <c r="F572" s="102"/>
      <c r="G572" s="102"/>
      <c r="N572" s="102"/>
      <c r="O572" s="102"/>
    </row>
    <row r="573" spans="5:15" ht="12.75" customHeight="1" x14ac:dyDescent="0.2">
      <c r="E573" s="102"/>
      <c r="F573" s="102"/>
      <c r="G573" s="102"/>
      <c r="N573" s="102"/>
      <c r="O573" s="102"/>
    </row>
    <row r="574" spans="5:15" ht="12.75" customHeight="1" x14ac:dyDescent="0.2">
      <c r="E574" s="102"/>
      <c r="F574" s="102"/>
      <c r="G574" s="102"/>
      <c r="N574" s="102"/>
      <c r="O574" s="102"/>
    </row>
    <row r="575" spans="5:15" ht="12.75" customHeight="1" x14ac:dyDescent="0.2">
      <c r="E575" s="102"/>
      <c r="F575" s="102"/>
      <c r="G575" s="102"/>
      <c r="N575" s="102"/>
      <c r="O575" s="102"/>
    </row>
    <row r="576" spans="5:15" ht="12.75" customHeight="1" x14ac:dyDescent="0.2">
      <c r="E576" s="102"/>
      <c r="F576" s="102"/>
      <c r="G576" s="102"/>
      <c r="N576" s="102"/>
      <c r="O576" s="102"/>
    </row>
    <row r="577" spans="5:15" ht="12.75" customHeight="1" x14ac:dyDescent="0.2">
      <c r="E577" s="102"/>
      <c r="F577" s="102"/>
      <c r="G577" s="102"/>
      <c r="N577" s="102"/>
      <c r="O577" s="102"/>
    </row>
    <row r="578" spans="5:15" ht="12.75" customHeight="1" x14ac:dyDescent="0.2">
      <c r="E578" s="102"/>
      <c r="F578" s="102"/>
      <c r="G578" s="102"/>
      <c r="N578" s="102"/>
      <c r="O578" s="102"/>
    </row>
    <row r="579" spans="5:15" ht="12.75" customHeight="1" x14ac:dyDescent="0.2">
      <c r="E579" s="102"/>
      <c r="F579" s="102"/>
      <c r="G579" s="102"/>
      <c r="N579" s="102"/>
      <c r="O579" s="102"/>
    </row>
    <row r="580" spans="5:15" ht="12.75" customHeight="1" x14ac:dyDescent="0.2">
      <c r="E580" s="102"/>
      <c r="F580" s="102"/>
      <c r="G580" s="102"/>
      <c r="N580" s="102"/>
      <c r="O580" s="102"/>
    </row>
    <row r="581" spans="5:15" ht="12.75" customHeight="1" x14ac:dyDescent="0.2">
      <c r="E581" s="102"/>
      <c r="F581" s="102"/>
      <c r="G581" s="102"/>
      <c r="N581" s="102"/>
      <c r="O581" s="102"/>
    </row>
    <row r="582" spans="5:15" ht="12.75" customHeight="1" x14ac:dyDescent="0.2">
      <c r="E582" s="102"/>
      <c r="F582" s="102"/>
      <c r="G582" s="102"/>
      <c r="N582" s="102"/>
      <c r="O582" s="102"/>
    </row>
    <row r="583" spans="5:15" ht="12.75" customHeight="1" x14ac:dyDescent="0.2">
      <c r="E583" s="102"/>
      <c r="F583" s="102"/>
      <c r="G583" s="102"/>
      <c r="N583" s="102"/>
      <c r="O583" s="102"/>
    </row>
    <row r="584" spans="5:15" ht="12.75" customHeight="1" x14ac:dyDescent="0.2">
      <c r="E584" s="102"/>
      <c r="F584" s="102"/>
      <c r="G584" s="102"/>
      <c r="N584" s="102"/>
      <c r="O584" s="102"/>
    </row>
    <row r="585" spans="5:15" ht="12.75" customHeight="1" x14ac:dyDescent="0.2">
      <c r="E585" s="102"/>
      <c r="F585" s="102"/>
      <c r="G585" s="102"/>
      <c r="N585" s="102"/>
      <c r="O585" s="102"/>
    </row>
    <row r="586" spans="5:15" ht="12.75" customHeight="1" x14ac:dyDescent="0.2">
      <c r="E586" s="102"/>
      <c r="F586" s="102"/>
      <c r="G586" s="102"/>
      <c r="N586" s="102"/>
      <c r="O586" s="102"/>
    </row>
    <row r="587" spans="5:15" ht="12.75" customHeight="1" x14ac:dyDescent="0.2">
      <c r="E587" s="102"/>
      <c r="F587" s="102"/>
      <c r="G587" s="102"/>
      <c r="N587" s="102"/>
      <c r="O587" s="102"/>
    </row>
    <row r="588" spans="5:15" ht="12.75" customHeight="1" x14ac:dyDescent="0.2">
      <c r="E588" s="102"/>
      <c r="F588" s="102"/>
      <c r="G588" s="102"/>
      <c r="N588" s="102"/>
      <c r="O588" s="102"/>
    </row>
    <row r="589" spans="5:15" ht="12.75" customHeight="1" x14ac:dyDescent="0.2">
      <c r="E589" s="102"/>
      <c r="F589" s="102"/>
      <c r="G589" s="102"/>
      <c r="N589" s="102"/>
      <c r="O589" s="102"/>
    </row>
    <row r="590" spans="5:15" ht="12.75" customHeight="1" x14ac:dyDescent="0.2">
      <c r="E590" s="102"/>
      <c r="F590" s="102"/>
      <c r="G590" s="102"/>
      <c r="N590" s="102"/>
      <c r="O590" s="102"/>
    </row>
    <row r="591" spans="5:15" ht="12.75" customHeight="1" x14ac:dyDescent="0.2">
      <c r="E591" s="102"/>
      <c r="F591" s="102"/>
      <c r="G591" s="102"/>
      <c r="N591" s="102"/>
      <c r="O591" s="102"/>
    </row>
    <row r="592" spans="5:15" ht="12.75" customHeight="1" x14ac:dyDescent="0.2">
      <c r="E592" s="102"/>
      <c r="F592" s="102"/>
      <c r="G592" s="102"/>
      <c r="N592" s="102"/>
      <c r="O592" s="102"/>
    </row>
    <row r="593" spans="5:15" ht="12.75" customHeight="1" x14ac:dyDescent="0.2">
      <c r="E593" s="102"/>
      <c r="F593" s="102"/>
      <c r="G593" s="102"/>
      <c r="N593" s="102"/>
      <c r="O593" s="102"/>
    </row>
    <row r="594" spans="5:15" ht="12.75" customHeight="1" x14ac:dyDescent="0.2">
      <c r="E594" s="102"/>
      <c r="F594" s="102"/>
      <c r="G594" s="102"/>
      <c r="N594" s="102"/>
      <c r="O594" s="102"/>
    </row>
    <row r="595" spans="5:15" ht="12.75" customHeight="1" x14ac:dyDescent="0.2">
      <c r="E595" s="102"/>
      <c r="F595" s="102"/>
      <c r="G595" s="102"/>
      <c r="N595" s="102"/>
      <c r="O595" s="102"/>
    </row>
    <row r="596" spans="5:15" ht="12.75" customHeight="1" x14ac:dyDescent="0.2">
      <c r="E596" s="102"/>
      <c r="F596" s="102"/>
      <c r="G596" s="102"/>
      <c r="N596" s="102"/>
      <c r="O596" s="102"/>
    </row>
    <row r="597" spans="5:15" ht="12.75" customHeight="1" x14ac:dyDescent="0.2">
      <c r="E597" s="102"/>
      <c r="F597" s="102"/>
      <c r="G597" s="102"/>
      <c r="N597" s="102"/>
      <c r="O597" s="102"/>
    </row>
    <row r="598" spans="5:15" ht="12.75" customHeight="1" x14ac:dyDescent="0.2">
      <c r="E598" s="102"/>
      <c r="F598" s="102"/>
      <c r="G598" s="102"/>
      <c r="N598" s="102"/>
      <c r="O598" s="102"/>
    </row>
    <row r="599" spans="5:15" ht="12.75" customHeight="1" x14ac:dyDescent="0.2">
      <c r="E599" s="102"/>
      <c r="F599" s="102"/>
      <c r="G599" s="102"/>
      <c r="N599" s="102"/>
      <c r="O599" s="102"/>
    </row>
    <row r="600" spans="5:15" ht="12.75" customHeight="1" x14ac:dyDescent="0.2">
      <c r="E600" s="102"/>
      <c r="F600" s="102"/>
      <c r="G600" s="102"/>
      <c r="N600" s="102"/>
      <c r="O600" s="102"/>
    </row>
    <row r="601" spans="5:15" ht="12.75" customHeight="1" x14ac:dyDescent="0.2">
      <c r="E601" s="102"/>
      <c r="F601" s="102"/>
      <c r="G601" s="102"/>
      <c r="N601" s="102"/>
      <c r="O601" s="102"/>
    </row>
    <row r="602" spans="5:15" ht="12.75" customHeight="1" x14ac:dyDescent="0.2">
      <c r="E602" s="102"/>
      <c r="F602" s="102"/>
      <c r="G602" s="102"/>
      <c r="N602" s="102"/>
      <c r="O602" s="102"/>
    </row>
    <row r="603" spans="5:15" ht="12.75" customHeight="1" x14ac:dyDescent="0.2">
      <c r="E603" s="102"/>
      <c r="F603" s="102"/>
      <c r="G603" s="102"/>
      <c r="N603" s="102"/>
      <c r="O603" s="102"/>
    </row>
    <row r="604" spans="5:15" ht="12.75" customHeight="1" x14ac:dyDescent="0.2">
      <c r="E604" s="102"/>
      <c r="F604" s="102"/>
      <c r="G604" s="102"/>
      <c r="N604" s="102"/>
      <c r="O604" s="102"/>
    </row>
    <row r="605" spans="5:15" ht="12.75" customHeight="1" x14ac:dyDescent="0.2">
      <c r="E605" s="102"/>
      <c r="F605" s="102"/>
      <c r="G605" s="102"/>
      <c r="N605" s="102"/>
      <c r="O605" s="102"/>
    </row>
    <row r="606" spans="5:15" ht="12.75" customHeight="1" x14ac:dyDescent="0.2">
      <c r="E606" s="102"/>
      <c r="F606" s="102"/>
      <c r="G606" s="102"/>
      <c r="N606" s="102"/>
      <c r="O606" s="102"/>
    </row>
    <row r="607" spans="5:15" ht="12.75" customHeight="1" x14ac:dyDescent="0.2">
      <c r="E607" s="102"/>
      <c r="F607" s="102"/>
      <c r="G607" s="102"/>
      <c r="N607" s="102"/>
      <c r="O607" s="102"/>
    </row>
    <row r="608" spans="5:15" ht="12.75" customHeight="1" x14ac:dyDescent="0.2">
      <c r="E608" s="102"/>
      <c r="F608" s="102"/>
      <c r="G608" s="102"/>
      <c r="N608" s="102"/>
      <c r="O608" s="102"/>
    </row>
    <row r="609" spans="5:15" ht="12.75" customHeight="1" x14ac:dyDescent="0.2">
      <c r="E609" s="102"/>
      <c r="F609" s="102"/>
      <c r="G609" s="102"/>
      <c r="N609" s="102"/>
      <c r="O609" s="102"/>
    </row>
    <row r="610" spans="5:15" ht="12.75" customHeight="1" x14ac:dyDescent="0.2">
      <c r="E610" s="102"/>
      <c r="F610" s="102"/>
      <c r="G610" s="102"/>
      <c r="N610" s="102"/>
      <c r="O610" s="102"/>
    </row>
    <row r="611" spans="5:15" ht="12.75" customHeight="1" x14ac:dyDescent="0.2">
      <c r="E611" s="102"/>
      <c r="F611" s="102"/>
      <c r="G611" s="102"/>
      <c r="N611" s="102"/>
      <c r="O611" s="102"/>
    </row>
    <row r="612" spans="5:15" ht="12.75" customHeight="1" x14ac:dyDescent="0.2">
      <c r="E612" s="102"/>
      <c r="F612" s="102"/>
      <c r="G612" s="102"/>
      <c r="N612" s="102"/>
      <c r="O612" s="102"/>
    </row>
    <row r="613" spans="5:15" ht="12.75" customHeight="1" x14ac:dyDescent="0.2">
      <c r="E613" s="102"/>
      <c r="F613" s="102"/>
      <c r="G613" s="102"/>
      <c r="N613" s="102"/>
      <c r="O613" s="102"/>
    </row>
    <row r="614" spans="5:15" ht="12.75" customHeight="1" x14ac:dyDescent="0.2">
      <c r="E614" s="102"/>
      <c r="F614" s="102"/>
      <c r="G614" s="102"/>
      <c r="N614" s="102"/>
      <c r="O614" s="102"/>
    </row>
    <row r="615" spans="5:15" ht="12.75" customHeight="1" x14ac:dyDescent="0.2">
      <c r="E615" s="102"/>
      <c r="F615" s="102"/>
      <c r="G615" s="102"/>
      <c r="N615" s="102"/>
      <c r="O615" s="102"/>
    </row>
    <row r="616" spans="5:15" ht="12.75" customHeight="1" x14ac:dyDescent="0.2">
      <c r="E616" s="102"/>
      <c r="F616" s="102"/>
      <c r="G616" s="102"/>
      <c r="N616" s="102"/>
      <c r="O616" s="102"/>
    </row>
    <row r="617" spans="5:15" ht="12.75" customHeight="1" x14ac:dyDescent="0.2">
      <c r="E617" s="102"/>
      <c r="F617" s="102"/>
      <c r="G617" s="102"/>
      <c r="N617" s="102"/>
      <c r="O617" s="102"/>
    </row>
    <row r="618" spans="5:15" ht="12.75" customHeight="1" x14ac:dyDescent="0.2">
      <c r="E618" s="102"/>
      <c r="F618" s="102"/>
      <c r="G618" s="102"/>
      <c r="N618" s="102"/>
      <c r="O618" s="102"/>
    </row>
    <row r="619" spans="5:15" ht="12.75" customHeight="1" x14ac:dyDescent="0.2">
      <c r="E619" s="102"/>
      <c r="F619" s="102"/>
      <c r="G619" s="102"/>
      <c r="N619" s="102"/>
      <c r="O619" s="102"/>
    </row>
    <row r="620" spans="5:15" ht="12.75" customHeight="1" x14ac:dyDescent="0.2">
      <c r="E620" s="102"/>
      <c r="F620" s="102"/>
      <c r="G620" s="102"/>
      <c r="N620" s="102"/>
      <c r="O620" s="102"/>
    </row>
    <row r="621" spans="5:15" ht="12.75" customHeight="1" x14ac:dyDescent="0.2">
      <c r="E621" s="102"/>
      <c r="F621" s="102"/>
      <c r="G621" s="102"/>
      <c r="N621" s="102"/>
      <c r="O621" s="102"/>
    </row>
    <row r="622" spans="5:15" ht="12.75" customHeight="1" x14ac:dyDescent="0.2">
      <c r="E622" s="102"/>
      <c r="F622" s="102"/>
      <c r="G622" s="102"/>
      <c r="N622" s="102"/>
      <c r="O622" s="102"/>
    </row>
    <row r="623" spans="5:15" ht="12.75" customHeight="1" x14ac:dyDescent="0.2">
      <c r="E623" s="102"/>
      <c r="F623" s="102"/>
      <c r="G623" s="102"/>
      <c r="N623" s="102"/>
      <c r="O623" s="102"/>
    </row>
    <row r="624" spans="5:15" ht="12.75" customHeight="1" x14ac:dyDescent="0.2">
      <c r="E624" s="102"/>
      <c r="F624" s="102"/>
      <c r="G624" s="102"/>
      <c r="N624" s="102"/>
      <c r="O624" s="102"/>
    </row>
    <row r="625" spans="5:15" ht="12.75" customHeight="1" x14ac:dyDescent="0.2">
      <c r="E625" s="102"/>
      <c r="F625" s="102"/>
      <c r="G625" s="102"/>
      <c r="N625" s="102"/>
      <c r="O625" s="102"/>
    </row>
    <row r="626" spans="5:15" ht="12.75" customHeight="1" x14ac:dyDescent="0.2">
      <c r="E626" s="102"/>
      <c r="F626" s="102"/>
      <c r="G626" s="102"/>
      <c r="N626" s="102"/>
      <c r="O626" s="102"/>
    </row>
    <row r="627" spans="5:15" ht="12.75" customHeight="1" x14ac:dyDescent="0.2">
      <c r="E627" s="102"/>
      <c r="F627" s="102"/>
      <c r="G627" s="102"/>
      <c r="N627" s="102"/>
      <c r="O627" s="102"/>
    </row>
    <row r="628" spans="5:15" ht="12.75" customHeight="1" x14ac:dyDescent="0.2">
      <c r="E628" s="102"/>
      <c r="F628" s="102"/>
      <c r="G628" s="102"/>
      <c r="N628" s="102"/>
      <c r="O628" s="102"/>
    </row>
    <row r="629" spans="5:15" ht="12.75" customHeight="1" x14ac:dyDescent="0.2">
      <c r="E629" s="102"/>
      <c r="F629" s="102"/>
      <c r="G629" s="102"/>
      <c r="N629" s="102"/>
      <c r="O629" s="102"/>
    </row>
    <row r="630" spans="5:15" ht="12.75" customHeight="1" x14ac:dyDescent="0.2">
      <c r="E630" s="102"/>
      <c r="F630" s="102"/>
      <c r="G630" s="102"/>
      <c r="N630" s="102"/>
      <c r="O630" s="102"/>
    </row>
    <row r="631" spans="5:15" ht="12.75" customHeight="1" x14ac:dyDescent="0.2">
      <c r="E631" s="102"/>
      <c r="F631" s="102"/>
      <c r="G631" s="102"/>
      <c r="N631" s="102"/>
      <c r="O631" s="102"/>
    </row>
    <row r="632" spans="5:15" ht="12.75" customHeight="1" x14ac:dyDescent="0.2">
      <c r="E632" s="102"/>
      <c r="F632" s="102"/>
      <c r="G632" s="102"/>
      <c r="N632" s="102"/>
      <c r="O632" s="102"/>
    </row>
    <row r="633" spans="5:15" ht="12.75" customHeight="1" x14ac:dyDescent="0.2">
      <c r="E633" s="102"/>
      <c r="F633" s="102"/>
      <c r="G633" s="102"/>
      <c r="N633" s="102"/>
      <c r="O633" s="102"/>
    </row>
    <row r="634" spans="5:15" ht="12.75" customHeight="1" x14ac:dyDescent="0.2">
      <c r="E634" s="102"/>
      <c r="F634" s="102"/>
      <c r="G634" s="102"/>
      <c r="N634" s="102"/>
      <c r="O634" s="102"/>
    </row>
    <row r="635" spans="5:15" ht="12.75" customHeight="1" x14ac:dyDescent="0.2">
      <c r="E635" s="102"/>
      <c r="F635" s="102"/>
      <c r="G635" s="102"/>
      <c r="N635" s="102"/>
      <c r="O635" s="102"/>
    </row>
    <row r="636" spans="5:15" ht="12.75" customHeight="1" x14ac:dyDescent="0.2">
      <c r="E636" s="102"/>
      <c r="F636" s="102"/>
      <c r="G636" s="102"/>
      <c r="N636" s="102"/>
      <c r="O636" s="102"/>
    </row>
    <row r="637" spans="5:15" ht="12.75" customHeight="1" x14ac:dyDescent="0.2">
      <c r="E637" s="102"/>
      <c r="F637" s="102"/>
      <c r="G637" s="102"/>
      <c r="N637" s="102"/>
      <c r="O637" s="102"/>
    </row>
    <row r="638" spans="5:15" ht="12.75" customHeight="1" x14ac:dyDescent="0.2">
      <c r="E638" s="102"/>
      <c r="F638" s="102"/>
      <c r="G638" s="102"/>
      <c r="N638" s="102"/>
      <c r="O638" s="102"/>
    </row>
    <row r="639" spans="5:15" ht="12.75" customHeight="1" x14ac:dyDescent="0.2">
      <c r="E639" s="102"/>
      <c r="F639" s="102"/>
      <c r="G639" s="102"/>
      <c r="N639" s="102"/>
      <c r="O639" s="102"/>
    </row>
    <row r="640" spans="5:15" ht="12.75" customHeight="1" x14ac:dyDescent="0.2">
      <c r="E640" s="102"/>
      <c r="F640" s="102"/>
      <c r="G640" s="102"/>
      <c r="N640" s="102"/>
      <c r="O640" s="102"/>
    </row>
    <row r="641" spans="5:15" ht="12.75" customHeight="1" x14ac:dyDescent="0.2">
      <c r="E641" s="102"/>
      <c r="F641" s="102"/>
      <c r="G641" s="102"/>
      <c r="N641" s="102"/>
      <c r="O641" s="102"/>
    </row>
    <row r="642" spans="5:15" ht="12.75" customHeight="1" x14ac:dyDescent="0.2">
      <c r="E642" s="102"/>
      <c r="F642" s="102"/>
      <c r="G642" s="102"/>
      <c r="N642" s="102"/>
      <c r="O642" s="102"/>
    </row>
    <row r="643" spans="5:15" ht="12.75" customHeight="1" x14ac:dyDescent="0.2">
      <c r="E643" s="102"/>
      <c r="F643" s="102"/>
      <c r="G643" s="102"/>
      <c r="N643" s="102"/>
      <c r="O643" s="102"/>
    </row>
    <row r="644" spans="5:15" ht="12.75" customHeight="1" x14ac:dyDescent="0.2">
      <c r="E644" s="102"/>
      <c r="F644" s="102"/>
      <c r="G644" s="102"/>
      <c r="N644" s="102"/>
      <c r="O644" s="102"/>
    </row>
    <row r="645" spans="5:15" ht="12.75" customHeight="1" x14ac:dyDescent="0.2">
      <c r="E645" s="102"/>
      <c r="F645" s="102"/>
      <c r="G645" s="102"/>
      <c r="N645" s="102"/>
      <c r="O645" s="102"/>
    </row>
    <row r="646" spans="5:15" ht="12.75" customHeight="1" x14ac:dyDescent="0.2">
      <c r="E646" s="102"/>
      <c r="F646" s="102"/>
      <c r="G646" s="102"/>
      <c r="N646" s="102"/>
      <c r="O646" s="102"/>
    </row>
    <row r="647" spans="5:15" ht="12.75" customHeight="1" x14ac:dyDescent="0.2">
      <c r="E647" s="102"/>
      <c r="F647" s="102"/>
      <c r="G647" s="102"/>
      <c r="N647" s="102"/>
      <c r="O647" s="102"/>
    </row>
    <row r="648" spans="5:15" ht="12.75" customHeight="1" x14ac:dyDescent="0.2">
      <c r="E648" s="102"/>
      <c r="F648" s="102"/>
      <c r="G648" s="102"/>
      <c r="N648" s="102"/>
      <c r="O648" s="102"/>
    </row>
    <row r="649" spans="5:15" ht="12.75" customHeight="1" x14ac:dyDescent="0.2">
      <c r="E649" s="102"/>
      <c r="F649" s="102"/>
      <c r="G649" s="102"/>
      <c r="N649" s="102"/>
      <c r="O649" s="102"/>
    </row>
    <row r="650" spans="5:15" ht="12.75" customHeight="1" x14ac:dyDescent="0.2">
      <c r="E650" s="102"/>
      <c r="F650" s="102"/>
      <c r="G650" s="102"/>
      <c r="N650" s="102"/>
      <c r="O650" s="102"/>
    </row>
    <row r="651" spans="5:15" ht="12.75" customHeight="1" x14ac:dyDescent="0.2">
      <c r="E651" s="102"/>
      <c r="F651" s="102"/>
      <c r="G651" s="102"/>
      <c r="N651" s="102"/>
      <c r="O651" s="102"/>
    </row>
    <row r="652" spans="5:15" ht="12.75" customHeight="1" x14ac:dyDescent="0.2">
      <c r="E652" s="102"/>
      <c r="F652" s="102"/>
      <c r="G652" s="102"/>
      <c r="N652" s="102"/>
      <c r="O652" s="102"/>
    </row>
    <row r="653" spans="5:15" ht="12.75" customHeight="1" x14ac:dyDescent="0.2">
      <c r="E653" s="102"/>
      <c r="F653" s="102"/>
      <c r="G653" s="102"/>
      <c r="N653" s="102"/>
      <c r="O653" s="102"/>
    </row>
    <row r="654" spans="5:15" ht="12.75" customHeight="1" x14ac:dyDescent="0.2">
      <c r="E654" s="102"/>
      <c r="F654" s="102"/>
      <c r="G654" s="102"/>
      <c r="N654" s="102"/>
      <c r="O654" s="102"/>
    </row>
    <row r="655" spans="5:15" ht="12.75" customHeight="1" x14ac:dyDescent="0.2">
      <c r="E655" s="102"/>
      <c r="F655" s="102"/>
      <c r="G655" s="102"/>
      <c r="N655" s="102"/>
      <c r="O655" s="102"/>
    </row>
    <row r="656" spans="5:15" ht="12.75" customHeight="1" x14ac:dyDescent="0.2">
      <c r="E656" s="102"/>
      <c r="F656" s="102"/>
      <c r="G656" s="102"/>
      <c r="N656" s="102"/>
      <c r="O656" s="102"/>
    </row>
    <row r="657" spans="5:15" ht="12.75" customHeight="1" x14ac:dyDescent="0.2">
      <c r="E657" s="102"/>
      <c r="F657" s="102"/>
      <c r="G657" s="102"/>
      <c r="N657" s="102"/>
      <c r="O657" s="102"/>
    </row>
    <row r="658" spans="5:15" ht="12.75" customHeight="1" x14ac:dyDescent="0.2">
      <c r="E658" s="102"/>
      <c r="F658" s="102"/>
      <c r="G658" s="102"/>
      <c r="N658" s="102"/>
      <c r="O658" s="102"/>
    </row>
    <row r="659" spans="5:15" ht="12.75" customHeight="1" x14ac:dyDescent="0.2">
      <c r="E659" s="102"/>
      <c r="F659" s="102"/>
      <c r="G659" s="102"/>
      <c r="N659" s="102"/>
      <c r="O659" s="102"/>
    </row>
    <row r="660" spans="5:15" ht="12.75" customHeight="1" x14ac:dyDescent="0.2">
      <c r="E660" s="102"/>
      <c r="F660" s="102"/>
      <c r="G660" s="102"/>
      <c r="N660" s="102"/>
      <c r="O660" s="102"/>
    </row>
    <row r="661" spans="5:15" ht="12.75" customHeight="1" x14ac:dyDescent="0.2">
      <c r="E661" s="102"/>
      <c r="F661" s="102"/>
      <c r="G661" s="102"/>
      <c r="N661" s="102"/>
      <c r="O661" s="102"/>
    </row>
    <row r="662" spans="5:15" ht="12.75" customHeight="1" x14ac:dyDescent="0.2">
      <c r="E662" s="102"/>
      <c r="F662" s="102"/>
      <c r="G662" s="102"/>
      <c r="N662" s="102"/>
      <c r="O662" s="102"/>
    </row>
    <row r="663" spans="5:15" ht="12.75" customHeight="1" x14ac:dyDescent="0.2">
      <c r="E663" s="102"/>
      <c r="F663" s="102"/>
      <c r="G663" s="102"/>
      <c r="N663" s="102"/>
      <c r="O663" s="102"/>
    </row>
    <row r="664" spans="5:15" ht="12.75" customHeight="1" x14ac:dyDescent="0.2">
      <c r="E664" s="102"/>
      <c r="F664" s="102"/>
      <c r="G664" s="102"/>
      <c r="N664" s="102"/>
      <c r="O664" s="102"/>
    </row>
    <row r="665" spans="5:15" ht="12.75" customHeight="1" x14ac:dyDescent="0.2">
      <c r="E665" s="102"/>
      <c r="F665" s="102"/>
      <c r="G665" s="102"/>
      <c r="N665" s="102"/>
      <c r="O665" s="102"/>
    </row>
    <row r="666" spans="5:15" ht="12.75" customHeight="1" x14ac:dyDescent="0.2">
      <c r="E666" s="102"/>
      <c r="F666" s="102"/>
      <c r="G666" s="102"/>
      <c r="N666" s="102"/>
      <c r="O666" s="102"/>
    </row>
    <row r="667" spans="5:15" ht="12.75" customHeight="1" x14ac:dyDescent="0.2">
      <c r="E667" s="102"/>
      <c r="F667" s="102"/>
      <c r="G667" s="102"/>
      <c r="N667" s="102"/>
      <c r="O667" s="102"/>
    </row>
    <row r="668" spans="5:15" ht="12.75" customHeight="1" x14ac:dyDescent="0.2">
      <c r="E668" s="102"/>
      <c r="F668" s="102"/>
      <c r="G668" s="102"/>
      <c r="N668" s="102"/>
      <c r="O668" s="102"/>
    </row>
    <row r="669" spans="5:15" ht="12.75" customHeight="1" x14ac:dyDescent="0.2">
      <c r="E669" s="102"/>
      <c r="F669" s="102"/>
      <c r="G669" s="102"/>
      <c r="N669" s="102"/>
      <c r="O669" s="102"/>
    </row>
    <row r="670" spans="5:15" ht="12.75" customHeight="1" x14ac:dyDescent="0.2">
      <c r="E670" s="102"/>
      <c r="F670" s="102"/>
      <c r="G670" s="102"/>
      <c r="N670" s="102"/>
      <c r="O670" s="102"/>
    </row>
    <row r="671" spans="5:15" ht="12.75" customHeight="1" x14ac:dyDescent="0.2">
      <c r="E671" s="102"/>
      <c r="F671" s="102"/>
      <c r="G671" s="102"/>
      <c r="N671" s="102"/>
      <c r="O671" s="102"/>
    </row>
    <row r="672" spans="5:15" ht="12.75" customHeight="1" x14ac:dyDescent="0.2">
      <c r="E672" s="102"/>
      <c r="F672" s="102"/>
      <c r="G672" s="102"/>
      <c r="N672" s="102"/>
      <c r="O672" s="102"/>
    </row>
    <row r="673" spans="5:15" ht="12.75" customHeight="1" x14ac:dyDescent="0.2">
      <c r="E673" s="102"/>
      <c r="F673" s="102"/>
      <c r="G673" s="102"/>
      <c r="N673" s="102"/>
      <c r="O673" s="102"/>
    </row>
    <row r="674" spans="5:15" ht="12.75" customHeight="1" x14ac:dyDescent="0.2">
      <c r="E674" s="102"/>
      <c r="F674" s="102"/>
      <c r="G674" s="102"/>
      <c r="N674" s="102"/>
      <c r="O674" s="102"/>
    </row>
    <row r="675" spans="5:15" ht="12.75" customHeight="1" x14ac:dyDescent="0.2">
      <c r="E675" s="102"/>
      <c r="F675" s="102"/>
      <c r="G675" s="102"/>
      <c r="N675" s="102"/>
      <c r="O675" s="102"/>
    </row>
    <row r="676" spans="5:15" ht="12.75" customHeight="1" x14ac:dyDescent="0.2">
      <c r="E676" s="102"/>
      <c r="F676" s="102"/>
      <c r="G676" s="102"/>
      <c r="N676" s="102"/>
      <c r="O676" s="102"/>
    </row>
    <row r="677" spans="5:15" ht="12.75" customHeight="1" x14ac:dyDescent="0.2">
      <c r="E677" s="102"/>
      <c r="F677" s="102"/>
      <c r="G677" s="102"/>
      <c r="N677" s="102"/>
      <c r="O677" s="102"/>
    </row>
    <row r="678" spans="5:15" ht="12.75" customHeight="1" x14ac:dyDescent="0.2">
      <c r="E678" s="102"/>
      <c r="F678" s="102"/>
      <c r="G678" s="102"/>
      <c r="N678" s="102"/>
      <c r="O678" s="102"/>
    </row>
    <row r="679" spans="5:15" ht="12.75" customHeight="1" x14ac:dyDescent="0.2">
      <c r="E679" s="102"/>
      <c r="F679" s="102"/>
      <c r="G679" s="102"/>
      <c r="N679" s="102"/>
      <c r="O679" s="102"/>
    </row>
    <row r="680" spans="5:15" ht="12.75" customHeight="1" x14ac:dyDescent="0.2">
      <c r="E680" s="102"/>
      <c r="F680" s="102"/>
      <c r="G680" s="102"/>
      <c r="N680" s="102"/>
      <c r="O680" s="102"/>
    </row>
    <row r="681" spans="5:15" ht="12.75" customHeight="1" x14ac:dyDescent="0.2">
      <c r="E681" s="102"/>
      <c r="F681" s="102"/>
      <c r="G681" s="102"/>
      <c r="N681" s="102"/>
      <c r="O681" s="102"/>
    </row>
    <row r="682" spans="5:15" ht="12.75" customHeight="1" x14ac:dyDescent="0.2">
      <c r="E682" s="102"/>
      <c r="F682" s="102"/>
      <c r="G682" s="102"/>
      <c r="N682" s="102"/>
      <c r="O682" s="102"/>
    </row>
    <row r="683" spans="5:15" ht="12.75" customHeight="1" x14ac:dyDescent="0.2">
      <c r="E683" s="102"/>
      <c r="F683" s="102"/>
      <c r="G683" s="102"/>
      <c r="N683" s="102"/>
      <c r="O683" s="102"/>
    </row>
    <row r="684" spans="5:15" ht="12.75" customHeight="1" x14ac:dyDescent="0.2">
      <c r="E684" s="102"/>
      <c r="F684" s="102"/>
      <c r="G684" s="102"/>
      <c r="N684" s="102"/>
      <c r="O684" s="102"/>
    </row>
    <row r="685" spans="5:15" ht="12.75" customHeight="1" x14ac:dyDescent="0.2">
      <c r="E685" s="102"/>
      <c r="F685" s="102"/>
      <c r="G685" s="102"/>
      <c r="N685" s="102"/>
      <c r="O685" s="102"/>
    </row>
    <row r="686" spans="5:15" ht="12.75" customHeight="1" x14ac:dyDescent="0.2">
      <c r="E686" s="102"/>
      <c r="F686" s="102"/>
      <c r="G686" s="102"/>
      <c r="N686" s="102"/>
      <c r="O686" s="102"/>
    </row>
    <row r="687" spans="5:15" ht="12.75" customHeight="1" x14ac:dyDescent="0.2">
      <c r="E687" s="102"/>
      <c r="F687" s="102"/>
      <c r="G687" s="102"/>
      <c r="N687" s="102"/>
      <c r="O687" s="102"/>
    </row>
    <row r="688" spans="5:15" ht="12.75" customHeight="1" x14ac:dyDescent="0.2">
      <c r="E688" s="102"/>
      <c r="F688" s="102"/>
      <c r="G688" s="102"/>
      <c r="N688" s="102"/>
      <c r="O688" s="102"/>
    </row>
    <row r="689" spans="5:15" ht="12.75" customHeight="1" x14ac:dyDescent="0.2">
      <c r="E689" s="102"/>
      <c r="F689" s="102"/>
      <c r="G689" s="102"/>
      <c r="N689" s="102"/>
      <c r="O689" s="102"/>
    </row>
    <row r="690" spans="5:15" ht="12.75" customHeight="1" x14ac:dyDescent="0.2">
      <c r="E690" s="102"/>
      <c r="F690" s="102"/>
      <c r="G690" s="102"/>
      <c r="N690" s="102"/>
      <c r="O690" s="102"/>
    </row>
    <row r="691" spans="5:15" ht="12.75" customHeight="1" x14ac:dyDescent="0.2">
      <c r="E691" s="102"/>
      <c r="F691" s="102"/>
      <c r="G691" s="102"/>
      <c r="N691" s="102"/>
      <c r="O691" s="102"/>
    </row>
    <row r="692" spans="5:15" ht="12.75" customHeight="1" x14ac:dyDescent="0.2">
      <c r="E692" s="102"/>
      <c r="F692" s="102"/>
      <c r="G692" s="102"/>
      <c r="N692" s="102"/>
      <c r="O692" s="102"/>
    </row>
    <row r="693" spans="5:15" ht="12.75" customHeight="1" x14ac:dyDescent="0.2">
      <c r="E693" s="102"/>
      <c r="F693" s="102"/>
      <c r="G693" s="102"/>
      <c r="N693" s="102"/>
      <c r="O693" s="102"/>
    </row>
    <row r="694" spans="5:15" ht="12.75" customHeight="1" x14ac:dyDescent="0.2">
      <c r="E694" s="102"/>
      <c r="F694" s="102"/>
      <c r="G694" s="102"/>
      <c r="N694" s="102"/>
      <c r="O694" s="102"/>
    </row>
    <row r="695" spans="5:15" ht="12.75" customHeight="1" x14ac:dyDescent="0.2">
      <c r="E695" s="102"/>
      <c r="F695" s="102"/>
      <c r="G695" s="102"/>
      <c r="N695" s="102"/>
      <c r="O695" s="102"/>
    </row>
    <row r="696" spans="5:15" ht="12.75" customHeight="1" x14ac:dyDescent="0.2">
      <c r="E696" s="102"/>
      <c r="F696" s="102"/>
      <c r="G696" s="102"/>
      <c r="N696" s="102"/>
      <c r="O696" s="102"/>
    </row>
    <row r="697" spans="5:15" ht="12.75" customHeight="1" x14ac:dyDescent="0.2">
      <c r="E697" s="102"/>
      <c r="F697" s="102"/>
      <c r="G697" s="102"/>
      <c r="N697" s="102"/>
      <c r="O697" s="102"/>
    </row>
    <row r="698" spans="5:15" ht="12.75" customHeight="1" x14ac:dyDescent="0.2">
      <c r="E698" s="102"/>
      <c r="F698" s="102"/>
      <c r="G698" s="102"/>
      <c r="N698" s="102"/>
      <c r="O698" s="102"/>
    </row>
    <row r="699" spans="5:15" ht="12.75" customHeight="1" x14ac:dyDescent="0.2">
      <c r="E699" s="102"/>
      <c r="F699" s="102"/>
      <c r="G699" s="102"/>
      <c r="N699" s="102"/>
      <c r="O699" s="102"/>
    </row>
    <row r="700" spans="5:15" ht="12.75" customHeight="1" x14ac:dyDescent="0.2">
      <c r="E700" s="102"/>
      <c r="F700" s="102"/>
      <c r="G700" s="102"/>
      <c r="N700" s="102"/>
      <c r="O700" s="102"/>
    </row>
    <row r="701" spans="5:15" ht="12.75" customHeight="1" x14ac:dyDescent="0.2">
      <c r="E701" s="102"/>
      <c r="F701" s="102"/>
      <c r="G701" s="102"/>
      <c r="N701" s="102"/>
      <c r="O701" s="102"/>
    </row>
    <row r="702" spans="5:15" ht="12.75" customHeight="1" x14ac:dyDescent="0.2">
      <c r="E702" s="102"/>
      <c r="F702" s="102"/>
      <c r="G702" s="102"/>
      <c r="N702" s="102"/>
      <c r="O702" s="102"/>
    </row>
    <row r="703" spans="5:15" ht="12.75" customHeight="1" x14ac:dyDescent="0.2">
      <c r="E703" s="102"/>
      <c r="F703" s="102"/>
      <c r="G703" s="102"/>
      <c r="N703" s="102"/>
      <c r="O703" s="102"/>
    </row>
    <row r="704" spans="5:15" ht="12.75" customHeight="1" x14ac:dyDescent="0.2">
      <c r="E704" s="102"/>
      <c r="F704" s="102"/>
      <c r="G704" s="102"/>
      <c r="N704" s="102"/>
      <c r="O704" s="102"/>
    </row>
    <row r="705" spans="5:15" ht="12.75" customHeight="1" x14ac:dyDescent="0.2">
      <c r="E705" s="102"/>
      <c r="F705" s="102"/>
      <c r="G705" s="102"/>
      <c r="N705" s="102"/>
      <c r="O705" s="102"/>
    </row>
    <row r="706" spans="5:15" ht="12.75" customHeight="1" x14ac:dyDescent="0.2">
      <c r="E706" s="102"/>
      <c r="F706" s="102"/>
      <c r="G706" s="102"/>
      <c r="N706" s="102"/>
      <c r="O706" s="102"/>
    </row>
    <row r="707" spans="5:15" ht="12.75" customHeight="1" x14ac:dyDescent="0.2">
      <c r="E707" s="102"/>
      <c r="F707" s="102"/>
      <c r="G707" s="102"/>
      <c r="N707" s="102"/>
      <c r="O707" s="102"/>
    </row>
    <row r="708" spans="5:15" ht="12.75" customHeight="1" x14ac:dyDescent="0.2">
      <c r="E708" s="102"/>
      <c r="F708" s="102"/>
      <c r="G708" s="102"/>
      <c r="N708" s="102"/>
      <c r="O708" s="102"/>
    </row>
    <row r="709" spans="5:15" ht="12.75" customHeight="1" x14ac:dyDescent="0.2">
      <c r="E709" s="102"/>
      <c r="F709" s="102"/>
      <c r="G709" s="102"/>
      <c r="N709" s="102"/>
      <c r="O709" s="102"/>
    </row>
    <row r="710" spans="5:15" ht="12.75" customHeight="1" x14ac:dyDescent="0.2">
      <c r="E710" s="102"/>
      <c r="F710" s="102"/>
      <c r="G710" s="102"/>
      <c r="N710" s="102"/>
      <c r="O710" s="102"/>
    </row>
    <row r="711" spans="5:15" ht="12.75" customHeight="1" x14ac:dyDescent="0.2">
      <c r="E711" s="102"/>
      <c r="F711" s="102"/>
      <c r="G711" s="102"/>
      <c r="N711" s="102"/>
      <c r="O711" s="102"/>
    </row>
    <row r="712" spans="5:15" ht="12.75" customHeight="1" x14ac:dyDescent="0.2">
      <c r="E712" s="102"/>
      <c r="F712" s="102"/>
      <c r="G712" s="102"/>
      <c r="N712" s="102"/>
      <c r="O712" s="102"/>
    </row>
    <row r="713" spans="5:15" ht="12.75" customHeight="1" x14ac:dyDescent="0.2">
      <c r="E713" s="102"/>
      <c r="F713" s="102"/>
      <c r="G713" s="102"/>
      <c r="N713" s="102"/>
      <c r="O713" s="102"/>
    </row>
    <row r="714" spans="5:15" ht="12.75" customHeight="1" x14ac:dyDescent="0.2">
      <c r="E714" s="102"/>
      <c r="F714" s="102"/>
      <c r="G714" s="102"/>
      <c r="N714" s="102"/>
      <c r="O714" s="102"/>
    </row>
    <row r="715" spans="5:15" ht="12.75" customHeight="1" x14ac:dyDescent="0.2">
      <c r="E715" s="102"/>
      <c r="F715" s="102"/>
      <c r="G715" s="102"/>
      <c r="N715" s="102"/>
      <c r="O715" s="102"/>
    </row>
    <row r="716" spans="5:15" ht="12.75" customHeight="1" x14ac:dyDescent="0.2">
      <c r="E716" s="102"/>
      <c r="F716" s="102"/>
      <c r="G716" s="102"/>
      <c r="N716" s="102"/>
      <c r="O716" s="102"/>
    </row>
    <row r="717" spans="5:15" ht="12.75" customHeight="1" x14ac:dyDescent="0.2">
      <c r="E717" s="102"/>
      <c r="F717" s="102"/>
      <c r="G717" s="102"/>
      <c r="N717" s="102"/>
      <c r="O717" s="102"/>
    </row>
    <row r="718" spans="5:15" ht="12.75" customHeight="1" x14ac:dyDescent="0.2">
      <c r="E718" s="102"/>
      <c r="F718" s="102"/>
      <c r="G718" s="102"/>
      <c r="N718" s="102"/>
      <c r="O718" s="102"/>
    </row>
    <row r="719" spans="5:15" ht="12.75" customHeight="1" x14ac:dyDescent="0.2">
      <c r="E719" s="102"/>
      <c r="F719" s="102"/>
      <c r="G719" s="102"/>
      <c r="N719" s="102"/>
      <c r="O719" s="102"/>
    </row>
    <row r="720" spans="5:15" ht="12.75" customHeight="1" x14ac:dyDescent="0.2">
      <c r="E720" s="102"/>
      <c r="F720" s="102"/>
      <c r="G720" s="102"/>
      <c r="N720" s="102"/>
      <c r="O720" s="102"/>
    </row>
    <row r="721" spans="5:15" ht="12.75" customHeight="1" x14ac:dyDescent="0.2">
      <c r="E721" s="102"/>
      <c r="F721" s="102"/>
      <c r="G721" s="102"/>
      <c r="N721" s="102"/>
      <c r="O721" s="102"/>
    </row>
    <row r="722" spans="5:15" ht="12.75" customHeight="1" x14ac:dyDescent="0.2">
      <c r="E722" s="102"/>
      <c r="F722" s="102"/>
      <c r="G722" s="102"/>
      <c r="N722" s="102"/>
      <c r="O722" s="102"/>
    </row>
    <row r="723" spans="5:15" ht="12.75" customHeight="1" x14ac:dyDescent="0.2">
      <c r="E723" s="102"/>
      <c r="F723" s="102"/>
      <c r="G723" s="102"/>
      <c r="N723" s="102"/>
      <c r="O723" s="102"/>
    </row>
    <row r="724" spans="5:15" ht="12.75" customHeight="1" x14ac:dyDescent="0.2">
      <c r="E724" s="102"/>
      <c r="F724" s="102"/>
      <c r="G724" s="102"/>
      <c r="N724" s="102"/>
      <c r="O724" s="102"/>
    </row>
    <row r="725" spans="5:15" ht="12.75" customHeight="1" x14ac:dyDescent="0.2">
      <c r="E725" s="102"/>
      <c r="F725" s="102"/>
      <c r="G725" s="102"/>
      <c r="N725" s="102"/>
      <c r="O725" s="102"/>
    </row>
    <row r="726" spans="5:15" ht="12.75" customHeight="1" x14ac:dyDescent="0.2">
      <c r="E726" s="102"/>
      <c r="F726" s="102"/>
      <c r="G726" s="102"/>
      <c r="N726" s="102"/>
      <c r="O726" s="102"/>
    </row>
    <row r="727" spans="5:15" ht="12.75" customHeight="1" x14ac:dyDescent="0.2">
      <c r="E727" s="102"/>
      <c r="F727" s="102"/>
      <c r="G727" s="102"/>
      <c r="N727" s="102"/>
      <c r="O727" s="102"/>
    </row>
    <row r="728" spans="5:15" ht="12.75" customHeight="1" x14ac:dyDescent="0.2">
      <c r="E728" s="102"/>
      <c r="F728" s="102"/>
      <c r="G728" s="102"/>
      <c r="N728" s="102"/>
      <c r="O728" s="102"/>
    </row>
    <row r="729" spans="5:15" ht="12.75" customHeight="1" x14ac:dyDescent="0.2">
      <c r="E729" s="102"/>
      <c r="F729" s="102"/>
      <c r="G729" s="102"/>
      <c r="N729" s="102"/>
      <c r="O729" s="102"/>
    </row>
    <row r="730" spans="5:15" ht="12.75" customHeight="1" x14ac:dyDescent="0.2">
      <c r="E730" s="102"/>
      <c r="F730" s="102"/>
      <c r="G730" s="102"/>
      <c r="N730" s="102"/>
      <c r="O730" s="102"/>
    </row>
    <row r="731" spans="5:15" ht="12.75" customHeight="1" x14ac:dyDescent="0.2">
      <c r="E731" s="102"/>
      <c r="F731" s="102"/>
      <c r="G731" s="102"/>
      <c r="N731" s="102"/>
      <c r="O731" s="102"/>
    </row>
    <row r="732" spans="5:15" ht="12.75" customHeight="1" x14ac:dyDescent="0.2">
      <c r="E732" s="102"/>
      <c r="F732" s="102"/>
      <c r="G732" s="102"/>
      <c r="N732" s="102"/>
      <c r="O732" s="102"/>
    </row>
    <row r="733" spans="5:15" ht="12.75" customHeight="1" x14ac:dyDescent="0.2">
      <c r="E733" s="102"/>
      <c r="F733" s="102"/>
      <c r="G733" s="102"/>
      <c r="N733" s="102"/>
      <c r="O733" s="102"/>
    </row>
    <row r="734" spans="5:15" ht="12.75" customHeight="1" x14ac:dyDescent="0.2">
      <c r="E734" s="102"/>
      <c r="F734" s="102"/>
      <c r="G734" s="102"/>
      <c r="N734" s="102"/>
      <c r="O734" s="102"/>
    </row>
    <row r="735" spans="5:15" ht="12.75" customHeight="1" x14ac:dyDescent="0.2">
      <c r="E735" s="102"/>
      <c r="F735" s="102"/>
      <c r="G735" s="102"/>
      <c r="N735" s="102"/>
      <c r="O735" s="102"/>
    </row>
    <row r="736" spans="5:15" ht="12.75" customHeight="1" x14ac:dyDescent="0.2">
      <c r="E736" s="102"/>
      <c r="F736" s="102"/>
      <c r="G736" s="102"/>
      <c r="N736" s="102"/>
      <c r="O736" s="102"/>
    </row>
    <row r="737" spans="5:15" ht="12.75" customHeight="1" x14ac:dyDescent="0.2">
      <c r="E737" s="102"/>
      <c r="F737" s="102"/>
      <c r="G737" s="102"/>
      <c r="N737" s="102"/>
      <c r="O737" s="102"/>
    </row>
    <row r="738" spans="5:15" ht="12.75" customHeight="1" x14ac:dyDescent="0.2">
      <c r="E738" s="102"/>
      <c r="F738" s="102"/>
      <c r="G738" s="102"/>
      <c r="N738" s="102"/>
      <c r="O738" s="102"/>
    </row>
    <row r="739" spans="5:15" ht="12.75" customHeight="1" x14ac:dyDescent="0.2">
      <c r="E739" s="102"/>
      <c r="F739" s="102"/>
      <c r="G739" s="102"/>
      <c r="N739" s="102"/>
      <c r="O739" s="102"/>
    </row>
    <row r="740" spans="5:15" ht="12.75" customHeight="1" x14ac:dyDescent="0.2">
      <c r="E740" s="102"/>
      <c r="F740" s="102"/>
      <c r="G740" s="102"/>
      <c r="N740" s="102"/>
      <c r="O740" s="102"/>
    </row>
    <row r="741" spans="5:15" ht="12.75" customHeight="1" x14ac:dyDescent="0.2">
      <c r="E741" s="102"/>
      <c r="F741" s="102"/>
      <c r="G741" s="102"/>
      <c r="N741" s="102"/>
      <c r="O741" s="102"/>
    </row>
    <row r="742" spans="5:15" ht="12.75" customHeight="1" x14ac:dyDescent="0.2">
      <c r="E742" s="102"/>
      <c r="F742" s="102"/>
      <c r="G742" s="102"/>
      <c r="N742" s="102"/>
      <c r="O742" s="102"/>
    </row>
    <row r="743" spans="5:15" ht="12.75" customHeight="1" x14ac:dyDescent="0.2">
      <c r="E743" s="102"/>
      <c r="F743" s="102"/>
      <c r="G743" s="102"/>
      <c r="N743" s="102"/>
      <c r="O743" s="102"/>
    </row>
    <row r="744" spans="5:15" ht="12.75" customHeight="1" x14ac:dyDescent="0.2">
      <c r="E744" s="102"/>
      <c r="F744" s="102"/>
      <c r="G744" s="102"/>
      <c r="N744" s="102"/>
      <c r="O744" s="102"/>
    </row>
    <row r="745" spans="5:15" ht="12.75" customHeight="1" x14ac:dyDescent="0.2">
      <c r="E745" s="102"/>
      <c r="F745" s="102"/>
      <c r="G745" s="102"/>
      <c r="N745" s="102"/>
      <c r="O745" s="102"/>
    </row>
    <row r="746" spans="5:15" ht="12.75" customHeight="1" x14ac:dyDescent="0.2">
      <c r="E746" s="102"/>
      <c r="F746" s="102"/>
      <c r="G746" s="102"/>
      <c r="N746" s="102"/>
      <c r="O746" s="102"/>
    </row>
    <row r="747" spans="5:15" ht="12.75" customHeight="1" x14ac:dyDescent="0.2">
      <c r="E747" s="102"/>
      <c r="F747" s="102"/>
      <c r="G747" s="102"/>
      <c r="N747" s="102"/>
      <c r="O747" s="102"/>
    </row>
    <row r="748" spans="5:15" ht="12.75" customHeight="1" x14ac:dyDescent="0.2">
      <c r="E748" s="102"/>
      <c r="F748" s="102"/>
      <c r="G748" s="102"/>
      <c r="N748" s="102"/>
      <c r="O748" s="102"/>
    </row>
    <row r="749" spans="5:15" ht="12.75" customHeight="1" x14ac:dyDescent="0.2">
      <c r="E749" s="102"/>
      <c r="F749" s="102"/>
      <c r="G749" s="102"/>
      <c r="N749" s="102"/>
      <c r="O749" s="102"/>
    </row>
    <row r="750" spans="5:15" ht="12.75" customHeight="1" x14ac:dyDescent="0.2">
      <c r="E750" s="102"/>
      <c r="F750" s="102"/>
      <c r="G750" s="102"/>
      <c r="N750" s="102"/>
      <c r="O750" s="102"/>
    </row>
    <row r="751" spans="5:15" ht="12.75" customHeight="1" x14ac:dyDescent="0.2">
      <c r="E751" s="102"/>
      <c r="F751" s="102"/>
      <c r="G751" s="102"/>
      <c r="N751" s="102"/>
      <c r="O751" s="102"/>
    </row>
    <row r="752" spans="5:15" ht="12.75" customHeight="1" x14ac:dyDescent="0.2">
      <c r="E752" s="102"/>
      <c r="F752" s="102"/>
      <c r="G752" s="102"/>
      <c r="N752" s="102"/>
      <c r="O752" s="102"/>
    </row>
    <row r="753" spans="5:15" ht="12.75" customHeight="1" x14ac:dyDescent="0.2">
      <c r="E753" s="102"/>
      <c r="F753" s="102"/>
      <c r="G753" s="102"/>
      <c r="N753" s="102"/>
      <c r="O753" s="102"/>
    </row>
    <row r="754" spans="5:15" ht="12.75" customHeight="1" x14ac:dyDescent="0.2">
      <c r="E754" s="102"/>
      <c r="F754" s="102"/>
      <c r="G754" s="102"/>
      <c r="N754" s="102"/>
      <c r="O754" s="102"/>
    </row>
    <row r="755" spans="5:15" ht="12.75" customHeight="1" x14ac:dyDescent="0.2">
      <c r="E755" s="102"/>
      <c r="F755" s="102"/>
      <c r="G755" s="102"/>
      <c r="N755" s="102"/>
      <c r="O755" s="102"/>
    </row>
    <row r="756" spans="5:15" ht="12.75" customHeight="1" x14ac:dyDescent="0.2">
      <c r="E756" s="102"/>
      <c r="F756" s="102"/>
      <c r="G756" s="102"/>
      <c r="N756" s="102"/>
      <c r="O756" s="102"/>
    </row>
    <row r="757" spans="5:15" ht="12.75" customHeight="1" x14ac:dyDescent="0.2">
      <c r="E757" s="102"/>
      <c r="F757" s="102"/>
      <c r="G757" s="102"/>
      <c r="N757" s="102"/>
      <c r="O757" s="102"/>
    </row>
    <row r="758" spans="5:15" ht="12.75" customHeight="1" x14ac:dyDescent="0.2">
      <c r="E758" s="102"/>
      <c r="F758" s="102"/>
      <c r="G758" s="102"/>
      <c r="N758" s="102"/>
      <c r="O758" s="102"/>
    </row>
    <row r="759" spans="5:15" ht="12.75" customHeight="1" x14ac:dyDescent="0.2">
      <c r="E759" s="102"/>
      <c r="F759" s="102"/>
      <c r="G759" s="102"/>
      <c r="N759" s="102"/>
      <c r="O759" s="102"/>
    </row>
    <row r="760" spans="5:15" ht="12.75" customHeight="1" x14ac:dyDescent="0.2">
      <c r="E760" s="102"/>
      <c r="F760" s="102"/>
      <c r="G760" s="102"/>
      <c r="N760" s="102"/>
      <c r="O760" s="102"/>
    </row>
    <row r="761" spans="5:15" ht="12.75" customHeight="1" x14ac:dyDescent="0.2">
      <c r="E761" s="102"/>
      <c r="F761" s="102"/>
      <c r="G761" s="102"/>
      <c r="N761" s="102"/>
      <c r="O761" s="102"/>
    </row>
    <row r="762" spans="5:15" ht="12.75" customHeight="1" x14ac:dyDescent="0.2">
      <c r="E762" s="102"/>
      <c r="F762" s="102"/>
      <c r="G762" s="102"/>
      <c r="N762" s="102"/>
      <c r="O762" s="102"/>
    </row>
    <row r="763" spans="5:15" ht="12.75" customHeight="1" x14ac:dyDescent="0.2">
      <c r="E763" s="102"/>
      <c r="F763" s="102"/>
      <c r="G763" s="102"/>
      <c r="N763" s="102"/>
      <c r="O763" s="102"/>
    </row>
    <row r="764" spans="5:15" ht="12.75" customHeight="1" x14ac:dyDescent="0.2">
      <c r="E764" s="102"/>
      <c r="F764" s="102"/>
      <c r="G764" s="102"/>
      <c r="N764" s="102"/>
      <c r="O764" s="102"/>
    </row>
    <row r="765" spans="5:15" ht="12.75" customHeight="1" x14ac:dyDescent="0.2">
      <c r="E765" s="102"/>
      <c r="F765" s="102"/>
      <c r="G765" s="102"/>
      <c r="N765" s="102"/>
      <c r="O765" s="102"/>
    </row>
    <row r="766" spans="5:15" ht="12.75" customHeight="1" x14ac:dyDescent="0.2">
      <c r="E766" s="102"/>
      <c r="F766" s="102"/>
      <c r="G766" s="102"/>
      <c r="N766" s="102"/>
      <c r="O766" s="102"/>
    </row>
    <row r="767" spans="5:15" ht="12.75" customHeight="1" x14ac:dyDescent="0.2">
      <c r="E767" s="102"/>
      <c r="F767" s="102"/>
      <c r="G767" s="102"/>
      <c r="N767" s="102"/>
      <c r="O767" s="102"/>
    </row>
    <row r="768" spans="5:15" ht="12.75" customHeight="1" x14ac:dyDescent="0.2">
      <c r="E768" s="102"/>
      <c r="F768" s="102"/>
      <c r="G768" s="102"/>
      <c r="N768" s="102"/>
      <c r="O768" s="102"/>
    </row>
    <row r="769" spans="5:15" ht="12.75" customHeight="1" x14ac:dyDescent="0.2">
      <c r="E769" s="102"/>
      <c r="F769" s="102"/>
      <c r="G769" s="102"/>
      <c r="N769" s="102"/>
      <c r="O769" s="102"/>
    </row>
    <row r="770" spans="5:15" ht="12.75" customHeight="1" x14ac:dyDescent="0.2">
      <c r="E770" s="102"/>
      <c r="F770" s="102"/>
      <c r="G770" s="102"/>
      <c r="N770" s="102"/>
      <c r="O770" s="102"/>
    </row>
    <row r="771" spans="5:15" ht="12.75" customHeight="1" x14ac:dyDescent="0.2">
      <c r="E771" s="102"/>
      <c r="F771" s="102"/>
      <c r="G771" s="102"/>
      <c r="N771" s="102"/>
      <c r="O771" s="102"/>
    </row>
    <row r="772" spans="5:15" ht="12.75" customHeight="1" x14ac:dyDescent="0.2">
      <c r="E772" s="102"/>
      <c r="F772" s="102"/>
      <c r="G772" s="102"/>
      <c r="N772" s="102"/>
      <c r="O772" s="102"/>
    </row>
    <row r="773" spans="5:15" ht="12.75" customHeight="1" x14ac:dyDescent="0.2">
      <c r="E773" s="102"/>
      <c r="F773" s="102"/>
      <c r="G773" s="102"/>
      <c r="N773" s="102"/>
      <c r="O773" s="102"/>
    </row>
    <row r="774" spans="5:15" ht="12.75" customHeight="1" x14ac:dyDescent="0.2">
      <c r="E774" s="102"/>
      <c r="F774" s="102"/>
      <c r="G774" s="102"/>
      <c r="N774" s="102"/>
      <c r="O774" s="102"/>
    </row>
    <row r="775" spans="5:15" ht="12.75" customHeight="1" x14ac:dyDescent="0.2">
      <c r="E775" s="102"/>
      <c r="F775" s="102"/>
      <c r="G775" s="102"/>
      <c r="N775" s="102"/>
      <c r="O775" s="102"/>
    </row>
    <row r="776" spans="5:15" ht="12.75" customHeight="1" x14ac:dyDescent="0.2">
      <c r="E776" s="102"/>
      <c r="F776" s="102"/>
      <c r="G776" s="102"/>
      <c r="N776" s="102"/>
      <c r="O776" s="102"/>
    </row>
    <row r="777" spans="5:15" ht="12.75" customHeight="1" x14ac:dyDescent="0.2">
      <c r="E777" s="102"/>
      <c r="F777" s="102"/>
      <c r="G777" s="102"/>
      <c r="N777" s="102"/>
      <c r="O777" s="102"/>
    </row>
    <row r="778" spans="5:15" ht="12.75" customHeight="1" x14ac:dyDescent="0.2">
      <c r="E778" s="102"/>
      <c r="F778" s="102"/>
      <c r="G778" s="102"/>
      <c r="N778" s="102"/>
      <c r="O778" s="102"/>
    </row>
    <row r="779" spans="5:15" ht="12.75" customHeight="1" x14ac:dyDescent="0.2">
      <c r="E779" s="102"/>
      <c r="F779" s="102"/>
      <c r="G779" s="102"/>
      <c r="N779" s="102"/>
      <c r="O779" s="102"/>
    </row>
    <row r="780" spans="5:15" ht="12.75" customHeight="1" x14ac:dyDescent="0.2">
      <c r="E780" s="102"/>
      <c r="F780" s="102"/>
      <c r="G780" s="102"/>
      <c r="N780" s="102"/>
      <c r="O780" s="102"/>
    </row>
    <row r="781" spans="5:15" ht="12.75" customHeight="1" x14ac:dyDescent="0.2">
      <c r="E781" s="102"/>
      <c r="F781" s="102"/>
      <c r="G781" s="102"/>
      <c r="N781" s="102"/>
      <c r="O781" s="102"/>
    </row>
    <row r="782" spans="5:15" ht="12.75" customHeight="1" x14ac:dyDescent="0.2">
      <c r="E782" s="102"/>
      <c r="F782" s="102"/>
      <c r="G782" s="102"/>
      <c r="N782" s="102"/>
      <c r="O782" s="102"/>
    </row>
    <row r="783" spans="5:15" ht="12.75" customHeight="1" x14ac:dyDescent="0.2">
      <c r="E783" s="102"/>
      <c r="F783" s="102"/>
      <c r="G783" s="102"/>
      <c r="N783" s="102"/>
      <c r="O783" s="102"/>
    </row>
    <row r="784" spans="5:15" ht="12.75" customHeight="1" x14ac:dyDescent="0.2">
      <c r="E784" s="102"/>
      <c r="F784" s="102"/>
      <c r="G784" s="102"/>
      <c r="N784" s="102"/>
      <c r="O784" s="102"/>
    </row>
    <row r="785" spans="5:15" ht="12.75" customHeight="1" x14ac:dyDescent="0.2">
      <c r="E785" s="102"/>
      <c r="F785" s="102"/>
      <c r="G785" s="102"/>
      <c r="N785" s="102"/>
      <c r="O785" s="102"/>
    </row>
    <row r="786" spans="5:15" ht="12.75" customHeight="1" x14ac:dyDescent="0.2">
      <c r="E786" s="102"/>
      <c r="F786" s="102"/>
      <c r="G786" s="102"/>
      <c r="N786" s="102"/>
      <c r="O786" s="102"/>
    </row>
    <row r="787" spans="5:15" ht="12.75" customHeight="1" x14ac:dyDescent="0.2">
      <c r="E787" s="102"/>
      <c r="F787" s="102"/>
      <c r="G787" s="102"/>
      <c r="N787" s="102"/>
      <c r="O787" s="102"/>
    </row>
    <row r="788" spans="5:15" ht="12.75" customHeight="1" x14ac:dyDescent="0.2">
      <c r="E788" s="102"/>
      <c r="F788" s="102"/>
      <c r="G788" s="102"/>
      <c r="N788" s="102"/>
      <c r="O788" s="102"/>
    </row>
    <row r="789" spans="5:15" ht="12.75" customHeight="1" x14ac:dyDescent="0.2">
      <c r="E789" s="102"/>
      <c r="F789" s="102"/>
      <c r="G789" s="102"/>
      <c r="N789" s="102"/>
      <c r="O789" s="102"/>
    </row>
    <row r="790" spans="5:15" ht="12.75" customHeight="1" x14ac:dyDescent="0.2">
      <c r="E790" s="102"/>
      <c r="F790" s="102"/>
      <c r="G790" s="102"/>
      <c r="N790" s="102"/>
      <c r="O790" s="102"/>
    </row>
    <row r="791" spans="5:15" ht="12.75" customHeight="1" x14ac:dyDescent="0.2">
      <c r="E791" s="102"/>
      <c r="F791" s="102"/>
      <c r="G791" s="102"/>
      <c r="N791" s="102"/>
      <c r="O791" s="102"/>
    </row>
    <row r="792" spans="5:15" ht="12.75" customHeight="1" x14ac:dyDescent="0.2">
      <c r="E792" s="102"/>
      <c r="F792" s="102"/>
      <c r="G792" s="102"/>
      <c r="N792" s="102"/>
      <c r="O792" s="102"/>
    </row>
    <row r="793" spans="5:15" ht="12.75" customHeight="1" x14ac:dyDescent="0.2">
      <c r="E793" s="102"/>
      <c r="F793" s="102"/>
      <c r="G793" s="102"/>
      <c r="N793" s="102"/>
      <c r="O793" s="102"/>
    </row>
    <row r="794" spans="5:15" ht="12.75" customHeight="1" x14ac:dyDescent="0.2">
      <c r="E794" s="102"/>
      <c r="F794" s="102"/>
      <c r="G794" s="102"/>
      <c r="N794" s="102"/>
      <c r="O794" s="102"/>
    </row>
    <row r="795" spans="5:15" ht="12.75" customHeight="1" x14ac:dyDescent="0.2">
      <c r="E795" s="102"/>
      <c r="F795" s="102"/>
      <c r="G795" s="102"/>
      <c r="N795" s="102"/>
      <c r="O795" s="102"/>
    </row>
    <row r="796" spans="5:15" ht="12.75" customHeight="1" x14ac:dyDescent="0.2">
      <c r="E796" s="102"/>
      <c r="F796" s="102"/>
      <c r="G796" s="102"/>
      <c r="N796" s="102"/>
      <c r="O796" s="102"/>
    </row>
    <row r="797" spans="5:15" ht="12.75" customHeight="1" x14ac:dyDescent="0.2">
      <c r="E797" s="102"/>
      <c r="F797" s="102"/>
      <c r="G797" s="102"/>
      <c r="N797" s="102"/>
      <c r="O797" s="102"/>
    </row>
    <row r="798" spans="5:15" ht="12.75" customHeight="1" x14ac:dyDescent="0.2">
      <c r="E798" s="102"/>
      <c r="F798" s="102"/>
      <c r="G798" s="102"/>
      <c r="N798" s="102"/>
      <c r="O798" s="102"/>
    </row>
    <row r="799" spans="5:15" ht="12.75" customHeight="1" x14ac:dyDescent="0.2">
      <c r="E799" s="102"/>
      <c r="F799" s="102"/>
      <c r="G799" s="102"/>
      <c r="N799" s="102"/>
      <c r="O799" s="102"/>
    </row>
    <row r="800" spans="5:15" ht="12.75" customHeight="1" x14ac:dyDescent="0.2">
      <c r="E800" s="102"/>
      <c r="F800" s="102"/>
      <c r="G800" s="102"/>
      <c r="N800" s="102"/>
      <c r="O800" s="102"/>
    </row>
    <row r="801" spans="5:15" ht="12.75" customHeight="1" x14ac:dyDescent="0.2">
      <c r="E801" s="102"/>
      <c r="F801" s="102"/>
      <c r="G801" s="102"/>
      <c r="N801" s="102"/>
      <c r="O801" s="102"/>
    </row>
    <row r="802" spans="5:15" ht="12.75" customHeight="1" x14ac:dyDescent="0.2">
      <c r="E802" s="102"/>
      <c r="F802" s="102"/>
      <c r="G802" s="102"/>
      <c r="N802" s="102"/>
      <c r="O802" s="102"/>
    </row>
    <row r="803" spans="5:15" ht="12.75" customHeight="1" x14ac:dyDescent="0.2">
      <c r="E803" s="102"/>
      <c r="F803" s="102"/>
      <c r="G803" s="102"/>
      <c r="N803" s="102"/>
      <c r="O803" s="102"/>
    </row>
    <row r="804" spans="5:15" ht="12.75" customHeight="1" x14ac:dyDescent="0.2">
      <c r="E804" s="102"/>
      <c r="F804" s="102"/>
      <c r="G804" s="102"/>
      <c r="N804" s="102"/>
      <c r="O804" s="102"/>
    </row>
    <row r="805" spans="5:15" ht="12.75" customHeight="1" x14ac:dyDescent="0.2">
      <c r="E805" s="102"/>
      <c r="F805" s="102"/>
      <c r="G805" s="102"/>
      <c r="N805" s="102"/>
      <c r="O805" s="102"/>
    </row>
    <row r="806" spans="5:15" ht="12.75" customHeight="1" x14ac:dyDescent="0.2">
      <c r="E806" s="102"/>
      <c r="F806" s="102"/>
      <c r="G806" s="102"/>
      <c r="N806" s="102"/>
      <c r="O806" s="102"/>
    </row>
    <row r="807" spans="5:15" ht="12.75" customHeight="1" x14ac:dyDescent="0.2">
      <c r="E807" s="102"/>
      <c r="F807" s="102"/>
      <c r="G807" s="102"/>
      <c r="N807" s="102"/>
      <c r="O807" s="102"/>
    </row>
    <row r="808" spans="5:15" ht="12.75" customHeight="1" x14ac:dyDescent="0.2">
      <c r="E808" s="102"/>
      <c r="F808" s="102"/>
      <c r="G808" s="102"/>
      <c r="N808" s="102"/>
      <c r="O808" s="102"/>
    </row>
    <row r="809" spans="5:15" ht="12.75" customHeight="1" x14ac:dyDescent="0.2">
      <c r="E809" s="102"/>
      <c r="F809" s="102"/>
      <c r="G809" s="102"/>
      <c r="N809" s="102"/>
      <c r="O809" s="102"/>
    </row>
    <row r="810" spans="5:15" ht="12.75" customHeight="1" x14ac:dyDescent="0.2">
      <c r="E810" s="102"/>
      <c r="F810" s="102"/>
      <c r="G810" s="102"/>
      <c r="N810" s="102"/>
      <c r="O810" s="102"/>
    </row>
    <row r="811" spans="5:15" ht="12.75" customHeight="1" x14ac:dyDescent="0.2">
      <c r="E811" s="102"/>
      <c r="F811" s="102"/>
      <c r="G811" s="102"/>
      <c r="N811" s="102"/>
      <c r="O811" s="102"/>
    </row>
    <row r="812" spans="5:15" ht="12.75" customHeight="1" x14ac:dyDescent="0.2">
      <c r="E812" s="102"/>
      <c r="F812" s="102"/>
      <c r="G812" s="102"/>
      <c r="N812" s="102"/>
      <c r="O812" s="102"/>
    </row>
    <row r="813" spans="5:15" ht="12.75" customHeight="1" x14ac:dyDescent="0.2">
      <c r="E813" s="102"/>
      <c r="F813" s="102"/>
      <c r="G813" s="102"/>
      <c r="N813" s="102"/>
      <c r="O813" s="102"/>
    </row>
    <row r="814" spans="5:15" ht="12.75" customHeight="1" x14ac:dyDescent="0.2">
      <c r="E814" s="102"/>
      <c r="F814" s="102"/>
      <c r="G814" s="102"/>
      <c r="N814" s="102"/>
      <c r="O814" s="102"/>
    </row>
    <row r="815" spans="5:15" ht="12.75" customHeight="1" x14ac:dyDescent="0.2">
      <c r="E815" s="102"/>
      <c r="F815" s="102"/>
      <c r="G815" s="102"/>
      <c r="N815" s="102"/>
      <c r="O815" s="102"/>
    </row>
    <row r="816" spans="5:15" ht="12.75" customHeight="1" x14ac:dyDescent="0.2">
      <c r="E816" s="102"/>
      <c r="F816" s="102"/>
      <c r="G816" s="102"/>
      <c r="N816" s="102"/>
      <c r="O816" s="102"/>
    </row>
    <row r="817" spans="5:15" ht="12.75" customHeight="1" x14ac:dyDescent="0.2">
      <c r="E817" s="102"/>
      <c r="F817" s="102"/>
      <c r="G817" s="102"/>
      <c r="N817" s="102"/>
      <c r="O817" s="102"/>
    </row>
    <row r="818" spans="5:15" ht="12.75" customHeight="1" x14ac:dyDescent="0.2">
      <c r="E818" s="102"/>
      <c r="F818" s="102"/>
      <c r="G818" s="102"/>
      <c r="N818" s="102"/>
      <c r="O818" s="102"/>
    </row>
    <row r="819" spans="5:15" ht="12.75" customHeight="1" x14ac:dyDescent="0.2">
      <c r="E819" s="102"/>
      <c r="F819" s="102"/>
      <c r="G819" s="102"/>
      <c r="N819" s="102"/>
      <c r="O819" s="102"/>
    </row>
    <row r="820" spans="5:15" ht="12.75" customHeight="1" x14ac:dyDescent="0.2">
      <c r="E820" s="102"/>
      <c r="F820" s="102"/>
      <c r="G820" s="102"/>
      <c r="N820" s="102"/>
      <c r="O820" s="102"/>
    </row>
    <row r="821" spans="5:15" ht="12.75" customHeight="1" x14ac:dyDescent="0.2">
      <c r="E821" s="102"/>
      <c r="F821" s="102"/>
      <c r="G821" s="102"/>
      <c r="N821" s="102"/>
      <c r="O821" s="102"/>
    </row>
    <row r="822" spans="5:15" ht="12.75" customHeight="1" x14ac:dyDescent="0.2">
      <c r="E822" s="102"/>
      <c r="F822" s="102"/>
      <c r="G822" s="102"/>
      <c r="N822" s="102"/>
      <c r="O822" s="102"/>
    </row>
    <row r="823" spans="5:15" ht="12.75" customHeight="1" x14ac:dyDescent="0.2">
      <c r="E823" s="102"/>
      <c r="F823" s="102"/>
      <c r="G823" s="102"/>
      <c r="N823" s="102"/>
      <c r="O823" s="102"/>
    </row>
    <row r="824" spans="5:15" ht="12.75" customHeight="1" x14ac:dyDescent="0.2">
      <c r="E824" s="102"/>
      <c r="F824" s="102"/>
      <c r="G824" s="102"/>
      <c r="N824" s="102"/>
      <c r="O824" s="102"/>
    </row>
    <row r="825" spans="5:15" ht="12.75" customHeight="1" x14ac:dyDescent="0.2">
      <c r="E825" s="102"/>
      <c r="F825" s="102"/>
      <c r="G825" s="102"/>
      <c r="N825" s="102"/>
      <c r="O825" s="102"/>
    </row>
    <row r="826" spans="5:15" ht="12.75" customHeight="1" x14ac:dyDescent="0.2">
      <c r="E826" s="102"/>
      <c r="F826" s="102"/>
      <c r="G826" s="102"/>
      <c r="N826" s="102"/>
      <c r="O826" s="102"/>
    </row>
    <row r="827" spans="5:15" ht="12.75" customHeight="1" x14ac:dyDescent="0.2">
      <c r="E827" s="102"/>
      <c r="F827" s="102"/>
      <c r="G827" s="102"/>
      <c r="N827" s="102"/>
      <c r="O827" s="102"/>
    </row>
    <row r="828" spans="5:15" ht="12.75" customHeight="1" x14ac:dyDescent="0.2">
      <c r="E828" s="102"/>
      <c r="F828" s="102"/>
      <c r="G828" s="102"/>
      <c r="N828" s="102"/>
      <c r="O828" s="102"/>
    </row>
    <row r="829" spans="5:15" ht="12.75" customHeight="1" x14ac:dyDescent="0.2">
      <c r="E829" s="102"/>
      <c r="F829" s="102"/>
      <c r="G829" s="102"/>
      <c r="N829" s="102"/>
      <c r="O829" s="102"/>
    </row>
    <row r="830" spans="5:15" ht="12.75" customHeight="1" x14ac:dyDescent="0.2">
      <c r="E830" s="102"/>
      <c r="F830" s="102"/>
      <c r="G830" s="102"/>
      <c r="N830" s="102"/>
      <c r="O830" s="102"/>
    </row>
    <row r="831" spans="5:15" ht="12.75" customHeight="1" x14ac:dyDescent="0.2">
      <c r="E831" s="102"/>
      <c r="F831" s="102"/>
      <c r="G831" s="102"/>
      <c r="N831" s="102"/>
      <c r="O831" s="102"/>
    </row>
    <row r="832" spans="5:15" ht="12.75" customHeight="1" x14ac:dyDescent="0.2">
      <c r="E832" s="102"/>
      <c r="F832" s="102"/>
      <c r="G832" s="102"/>
      <c r="N832" s="102"/>
      <c r="O832" s="102"/>
    </row>
    <row r="833" spans="5:15" ht="12.75" customHeight="1" x14ac:dyDescent="0.2">
      <c r="E833" s="102"/>
      <c r="F833" s="102"/>
      <c r="G833" s="102"/>
      <c r="N833" s="102"/>
      <c r="O833" s="102"/>
    </row>
    <row r="834" spans="5:15" ht="12.75" customHeight="1" x14ac:dyDescent="0.2">
      <c r="E834" s="102"/>
      <c r="F834" s="102"/>
      <c r="G834" s="102"/>
      <c r="N834" s="102"/>
      <c r="O834" s="102"/>
    </row>
    <row r="835" spans="5:15" ht="12.75" customHeight="1" x14ac:dyDescent="0.2">
      <c r="E835" s="102"/>
      <c r="F835" s="102"/>
      <c r="G835" s="102"/>
      <c r="N835" s="102"/>
      <c r="O835" s="102"/>
    </row>
    <row r="836" spans="5:15" ht="12.75" customHeight="1" x14ac:dyDescent="0.2">
      <c r="E836" s="102"/>
      <c r="F836" s="102"/>
      <c r="G836" s="102"/>
      <c r="N836" s="102"/>
      <c r="O836" s="102"/>
    </row>
    <row r="837" spans="5:15" ht="12.75" customHeight="1" x14ac:dyDescent="0.2">
      <c r="E837" s="102"/>
      <c r="F837" s="102"/>
      <c r="G837" s="102"/>
      <c r="N837" s="102"/>
      <c r="O837" s="102"/>
    </row>
    <row r="838" spans="5:15" ht="12.75" customHeight="1" x14ac:dyDescent="0.2">
      <c r="E838" s="102"/>
      <c r="F838" s="102"/>
      <c r="G838" s="102"/>
      <c r="N838" s="102"/>
      <c r="O838" s="102"/>
    </row>
    <row r="839" spans="5:15" ht="12.75" customHeight="1" x14ac:dyDescent="0.2">
      <c r="E839" s="102"/>
      <c r="F839" s="102"/>
      <c r="G839" s="102"/>
      <c r="N839" s="102"/>
      <c r="O839" s="102"/>
    </row>
    <row r="840" spans="5:15" ht="12.75" customHeight="1" x14ac:dyDescent="0.2">
      <c r="E840" s="102"/>
      <c r="F840" s="102"/>
      <c r="G840" s="102"/>
      <c r="N840" s="102"/>
      <c r="O840" s="102"/>
    </row>
    <row r="841" spans="5:15" ht="12.75" customHeight="1" x14ac:dyDescent="0.2">
      <c r="E841" s="102"/>
      <c r="F841" s="102"/>
      <c r="G841" s="102"/>
      <c r="N841" s="102"/>
      <c r="O841" s="102"/>
    </row>
    <row r="842" spans="5:15" ht="12.75" customHeight="1" x14ac:dyDescent="0.2">
      <c r="E842" s="102"/>
      <c r="F842" s="102"/>
      <c r="G842" s="102"/>
      <c r="N842" s="102"/>
      <c r="O842" s="102"/>
    </row>
    <row r="843" spans="5:15" ht="12.75" customHeight="1" x14ac:dyDescent="0.2">
      <c r="E843" s="102"/>
      <c r="F843" s="102"/>
      <c r="G843" s="102"/>
      <c r="N843" s="102"/>
      <c r="O843" s="102"/>
    </row>
    <row r="844" spans="5:15" ht="12.75" customHeight="1" x14ac:dyDescent="0.2">
      <c r="E844" s="102"/>
      <c r="F844" s="102"/>
      <c r="G844" s="102"/>
      <c r="N844" s="102"/>
      <c r="O844" s="102"/>
    </row>
    <row r="845" spans="5:15" ht="12.75" customHeight="1" x14ac:dyDescent="0.2">
      <c r="E845" s="102"/>
      <c r="F845" s="102"/>
      <c r="G845" s="102"/>
      <c r="N845" s="102"/>
      <c r="O845" s="102"/>
    </row>
    <row r="846" spans="5:15" ht="12.75" customHeight="1" x14ac:dyDescent="0.2">
      <c r="E846" s="102"/>
      <c r="F846" s="102"/>
      <c r="G846" s="102"/>
      <c r="N846" s="102"/>
      <c r="O846" s="102"/>
    </row>
    <row r="847" spans="5:15" ht="12.75" customHeight="1" x14ac:dyDescent="0.2">
      <c r="E847" s="102"/>
      <c r="F847" s="102"/>
      <c r="G847" s="102"/>
      <c r="N847" s="102"/>
      <c r="O847" s="102"/>
    </row>
    <row r="848" spans="5:15" ht="12.75" customHeight="1" x14ac:dyDescent="0.2">
      <c r="E848" s="102"/>
      <c r="F848" s="102"/>
      <c r="G848" s="102"/>
      <c r="N848" s="102"/>
      <c r="O848" s="102"/>
    </row>
    <row r="849" spans="5:15" ht="12.75" customHeight="1" x14ac:dyDescent="0.2">
      <c r="E849" s="102"/>
      <c r="F849" s="102"/>
      <c r="G849" s="102"/>
      <c r="N849" s="102"/>
      <c r="O849" s="102"/>
    </row>
    <row r="850" spans="5:15" ht="12.75" customHeight="1" x14ac:dyDescent="0.2">
      <c r="E850" s="102"/>
      <c r="F850" s="102"/>
      <c r="G850" s="102"/>
      <c r="N850" s="102"/>
      <c r="O850" s="102"/>
    </row>
    <row r="851" spans="5:15" ht="12.75" customHeight="1" x14ac:dyDescent="0.2">
      <c r="E851" s="102"/>
      <c r="F851" s="102"/>
      <c r="G851" s="102"/>
      <c r="N851" s="102"/>
      <c r="O851" s="102"/>
    </row>
    <row r="852" spans="5:15" ht="12.75" customHeight="1" x14ac:dyDescent="0.2">
      <c r="E852" s="102"/>
      <c r="F852" s="102"/>
      <c r="G852" s="102"/>
      <c r="N852" s="102"/>
      <c r="O852" s="102"/>
    </row>
    <row r="853" spans="5:15" ht="12.75" customHeight="1" x14ac:dyDescent="0.2">
      <c r="E853" s="102"/>
      <c r="F853" s="102"/>
      <c r="G853" s="102"/>
      <c r="N853" s="102"/>
      <c r="O853" s="102"/>
    </row>
    <row r="854" spans="5:15" ht="12.75" customHeight="1" x14ac:dyDescent="0.2">
      <c r="E854" s="102"/>
      <c r="F854" s="102"/>
      <c r="G854" s="102"/>
      <c r="N854" s="102"/>
      <c r="O854" s="102"/>
    </row>
    <row r="855" spans="5:15" ht="12.75" customHeight="1" x14ac:dyDescent="0.2">
      <c r="E855" s="102"/>
      <c r="F855" s="102"/>
      <c r="G855" s="102"/>
      <c r="N855" s="102"/>
      <c r="O855" s="102"/>
    </row>
    <row r="856" spans="5:15" ht="12.75" customHeight="1" x14ac:dyDescent="0.2">
      <c r="E856" s="102"/>
      <c r="F856" s="102"/>
      <c r="G856" s="102"/>
      <c r="N856" s="102"/>
      <c r="O856" s="102"/>
    </row>
    <row r="857" spans="5:15" ht="12.75" customHeight="1" x14ac:dyDescent="0.2">
      <c r="E857" s="102"/>
      <c r="F857" s="102"/>
      <c r="G857" s="102"/>
      <c r="N857" s="102"/>
      <c r="O857" s="102"/>
    </row>
    <row r="858" spans="5:15" ht="12.75" customHeight="1" x14ac:dyDescent="0.2">
      <c r="E858" s="102"/>
      <c r="F858" s="102"/>
      <c r="G858" s="102"/>
      <c r="N858" s="102"/>
      <c r="O858" s="102"/>
    </row>
    <row r="859" spans="5:15" ht="12.75" customHeight="1" x14ac:dyDescent="0.2">
      <c r="E859" s="102"/>
      <c r="F859" s="102"/>
      <c r="G859" s="102"/>
      <c r="N859" s="102"/>
      <c r="O859" s="102"/>
    </row>
    <row r="860" spans="5:15" ht="12.75" customHeight="1" x14ac:dyDescent="0.2">
      <c r="E860" s="102"/>
      <c r="F860" s="102"/>
      <c r="G860" s="102"/>
      <c r="N860" s="102"/>
      <c r="O860" s="102"/>
    </row>
    <row r="861" spans="5:15" ht="12.75" customHeight="1" x14ac:dyDescent="0.2">
      <c r="E861" s="102"/>
      <c r="F861" s="102"/>
      <c r="G861" s="102"/>
      <c r="N861" s="102"/>
      <c r="O861" s="102"/>
    </row>
    <row r="862" spans="5:15" ht="12.75" customHeight="1" x14ac:dyDescent="0.2">
      <c r="E862" s="102"/>
      <c r="F862" s="102"/>
      <c r="G862" s="102"/>
      <c r="N862" s="102"/>
      <c r="O862" s="102"/>
    </row>
    <row r="863" spans="5:15" ht="12.75" customHeight="1" x14ac:dyDescent="0.2">
      <c r="E863" s="102"/>
      <c r="F863" s="102"/>
      <c r="G863" s="102"/>
      <c r="N863" s="102"/>
      <c r="O863" s="102"/>
    </row>
    <row r="864" spans="5:15" ht="12.75" customHeight="1" x14ac:dyDescent="0.2">
      <c r="E864" s="102"/>
      <c r="F864" s="102"/>
      <c r="G864" s="102"/>
      <c r="N864" s="102"/>
      <c r="O864" s="102"/>
    </row>
    <row r="865" spans="5:15" ht="12.75" customHeight="1" x14ac:dyDescent="0.2">
      <c r="E865" s="102"/>
      <c r="F865" s="102"/>
      <c r="G865" s="102"/>
      <c r="N865" s="102"/>
      <c r="O865" s="102"/>
    </row>
    <row r="866" spans="5:15" ht="12.75" customHeight="1" x14ac:dyDescent="0.2">
      <c r="E866" s="102"/>
      <c r="F866" s="102"/>
      <c r="G866" s="102"/>
      <c r="N866" s="102"/>
      <c r="O866" s="102"/>
    </row>
    <row r="867" spans="5:15" ht="12.75" customHeight="1" x14ac:dyDescent="0.2">
      <c r="E867" s="102"/>
      <c r="F867" s="102"/>
      <c r="G867" s="102"/>
      <c r="N867" s="102"/>
      <c r="O867" s="102"/>
    </row>
    <row r="868" spans="5:15" ht="12.75" customHeight="1" x14ac:dyDescent="0.2">
      <c r="E868" s="102"/>
      <c r="F868" s="102"/>
      <c r="G868" s="102"/>
      <c r="N868" s="102"/>
      <c r="O868" s="102"/>
    </row>
    <row r="869" spans="5:15" ht="12.75" customHeight="1" x14ac:dyDescent="0.2">
      <c r="E869" s="102"/>
      <c r="F869" s="102"/>
      <c r="G869" s="102"/>
      <c r="N869" s="102"/>
      <c r="O869" s="102"/>
    </row>
    <row r="870" spans="5:15" ht="12.75" customHeight="1" x14ac:dyDescent="0.2">
      <c r="E870" s="102"/>
      <c r="F870" s="102"/>
      <c r="G870" s="102"/>
      <c r="N870" s="102"/>
      <c r="O870" s="102"/>
    </row>
    <row r="871" spans="5:15" ht="12.75" customHeight="1" x14ac:dyDescent="0.2">
      <c r="E871" s="102"/>
      <c r="F871" s="102"/>
      <c r="G871" s="102"/>
      <c r="N871" s="102"/>
      <c r="O871" s="102"/>
    </row>
    <row r="872" spans="5:15" ht="12.75" customHeight="1" x14ac:dyDescent="0.2">
      <c r="E872" s="102"/>
      <c r="F872" s="102"/>
      <c r="G872" s="102"/>
      <c r="N872" s="102"/>
      <c r="O872" s="102"/>
    </row>
    <row r="873" spans="5:15" ht="12.75" customHeight="1" x14ac:dyDescent="0.2">
      <c r="E873" s="102"/>
      <c r="F873" s="102"/>
      <c r="G873" s="102"/>
      <c r="N873" s="102"/>
      <c r="O873" s="102"/>
    </row>
    <row r="874" spans="5:15" ht="12.75" customHeight="1" x14ac:dyDescent="0.2">
      <c r="E874" s="102"/>
      <c r="F874" s="102"/>
      <c r="G874" s="102"/>
      <c r="N874" s="102"/>
      <c r="O874" s="102"/>
    </row>
    <row r="875" spans="5:15" ht="12.75" customHeight="1" x14ac:dyDescent="0.2">
      <c r="E875" s="102"/>
      <c r="F875" s="102"/>
      <c r="G875" s="102"/>
      <c r="N875" s="102"/>
      <c r="O875" s="102"/>
    </row>
    <row r="876" spans="5:15" ht="12.75" customHeight="1" x14ac:dyDescent="0.2">
      <c r="E876" s="102"/>
      <c r="F876" s="102"/>
      <c r="G876" s="102"/>
      <c r="N876" s="102"/>
      <c r="O876" s="102"/>
    </row>
    <row r="877" spans="5:15" ht="12.75" customHeight="1" x14ac:dyDescent="0.2">
      <c r="E877" s="102"/>
      <c r="F877" s="102"/>
      <c r="G877" s="102"/>
      <c r="N877" s="102"/>
      <c r="O877" s="102"/>
    </row>
    <row r="878" spans="5:15" ht="12.75" customHeight="1" x14ac:dyDescent="0.2">
      <c r="E878" s="102"/>
      <c r="F878" s="102"/>
      <c r="G878" s="102"/>
      <c r="N878" s="102"/>
      <c r="O878" s="102"/>
    </row>
    <row r="879" spans="5:15" ht="12.75" customHeight="1" x14ac:dyDescent="0.2">
      <c r="E879" s="102"/>
      <c r="F879" s="102"/>
      <c r="G879" s="102"/>
      <c r="N879" s="102"/>
      <c r="O879" s="102"/>
    </row>
    <row r="880" spans="5:15" ht="12.75" customHeight="1" x14ac:dyDescent="0.2">
      <c r="E880" s="102"/>
      <c r="F880" s="102"/>
      <c r="G880" s="102"/>
      <c r="N880" s="102"/>
      <c r="O880" s="102"/>
    </row>
    <row r="881" spans="5:15" ht="12.75" customHeight="1" x14ac:dyDescent="0.2">
      <c r="E881" s="102"/>
      <c r="F881" s="102"/>
      <c r="G881" s="102"/>
      <c r="N881" s="102"/>
      <c r="O881" s="102"/>
    </row>
    <row r="882" spans="5:15" ht="12.75" customHeight="1" x14ac:dyDescent="0.2">
      <c r="E882" s="102"/>
      <c r="F882" s="102"/>
      <c r="G882" s="102"/>
      <c r="N882" s="102"/>
      <c r="O882" s="102"/>
    </row>
    <row r="883" spans="5:15" ht="12.75" customHeight="1" x14ac:dyDescent="0.2">
      <c r="E883" s="102"/>
      <c r="F883" s="102"/>
      <c r="G883" s="102"/>
      <c r="N883" s="102"/>
      <c r="O883" s="102"/>
    </row>
    <row r="884" spans="5:15" ht="12.75" customHeight="1" x14ac:dyDescent="0.2">
      <c r="E884" s="102"/>
      <c r="F884" s="102"/>
      <c r="G884" s="102"/>
      <c r="N884" s="102"/>
      <c r="O884" s="102"/>
    </row>
    <row r="885" spans="5:15" ht="12.75" customHeight="1" x14ac:dyDescent="0.2">
      <c r="E885" s="102"/>
      <c r="F885" s="102"/>
      <c r="G885" s="102"/>
      <c r="N885" s="102"/>
      <c r="O885" s="102"/>
    </row>
    <row r="886" spans="5:15" ht="12.75" customHeight="1" x14ac:dyDescent="0.2">
      <c r="E886" s="102"/>
      <c r="F886" s="102"/>
      <c r="G886" s="102"/>
      <c r="N886" s="102"/>
      <c r="O886" s="102"/>
    </row>
    <row r="887" spans="5:15" ht="12.75" customHeight="1" x14ac:dyDescent="0.2">
      <c r="E887" s="102"/>
      <c r="F887" s="102"/>
      <c r="G887" s="102"/>
      <c r="N887" s="102"/>
      <c r="O887" s="102"/>
    </row>
    <row r="888" spans="5:15" ht="12.75" customHeight="1" x14ac:dyDescent="0.2">
      <c r="E888" s="102"/>
      <c r="F888" s="102"/>
      <c r="G888" s="102"/>
      <c r="N888" s="102"/>
      <c r="O888" s="102"/>
    </row>
    <row r="889" spans="5:15" ht="12.75" customHeight="1" x14ac:dyDescent="0.2">
      <c r="E889" s="102"/>
      <c r="F889" s="102"/>
      <c r="G889" s="102"/>
      <c r="N889" s="102"/>
      <c r="O889" s="102"/>
    </row>
    <row r="890" spans="5:15" ht="12.75" customHeight="1" x14ac:dyDescent="0.2">
      <c r="E890" s="102"/>
      <c r="F890" s="102"/>
      <c r="G890" s="102"/>
      <c r="N890" s="102"/>
      <c r="O890" s="102"/>
    </row>
    <row r="891" spans="5:15" ht="12.75" customHeight="1" x14ac:dyDescent="0.2">
      <c r="E891" s="102"/>
      <c r="F891" s="102"/>
      <c r="G891" s="102"/>
      <c r="N891" s="102"/>
      <c r="O891" s="102"/>
    </row>
    <row r="892" spans="5:15" ht="12.75" customHeight="1" x14ac:dyDescent="0.2">
      <c r="E892" s="102"/>
      <c r="F892" s="102"/>
      <c r="G892" s="102"/>
      <c r="N892" s="102"/>
      <c r="O892" s="102"/>
    </row>
    <row r="893" spans="5:15" ht="12.75" customHeight="1" x14ac:dyDescent="0.2">
      <c r="E893" s="102"/>
      <c r="F893" s="102"/>
      <c r="G893" s="102"/>
      <c r="N893" s="102"/>
      <c r="O893" s="102"/>
    </row>
    <row r="894" spans="5:15" ht="12.75" customHeight="1" x14ac:dyDescent="0.2">
      <c r="E894" s="102"/>
      <c r="F894" s="102"/>
      <c r="G894" s="102"/>
      <c r="N894" s="102"/>
      <c r="O894" s="102"/>
    </row>
    <row r="895" spans="5:15" ht="12.75" customHeight="1" x14ac:dyDescent="0.2">
      <c r="E895" s="102"/>
      <c r="F895" s="102"/>
      <c r="G895" s="102"/>
      <c r="N895" s="102"/>
      <c r="O895" s="102"/>
    </row>
    <row r="896" spans="5:15" ht="12.75" customHeight="1" x14ac:dyDescent="0.2">
      <c r="E896" s="102"/>
      <c r="F896" s="102"/>
      <c r="G896" s="102"/>
      <c r="N896" s="102"/>
      <c r="O896" s="102"/>
    </row>
    <row r="897" spans="5:15" ht="12.75" customHeight="1" x14ac:dyDescent="0.2">
      <c r="E897" s="102"/>
      <c r="F897" s="102"/>
      <c r="G897" s="102"/>
      <c r="N897" s="102"/>
      <c r="O897" s="102"/>
    </row>
    <row r="898" spans="5:15" ht="12.75" customHeight="1" x14ac:dyDescent="0.2">
      <c r="E898" s="102"/>
      <c r="F898" s="102"/>
      <c r="G898" s="102"/>
      <c r="N898" s="102"/>
      <c r="O898" s="102"/>
    </row>
    <row r="899" spans="5:15" ht="12.75" customHeight="1" x14ac:dyDescent="0.2">
      <c r="E899" s="102"/>
      <c r="F899" s="102"/>
      <c r="G899" s="102"/>
      <c r="N899" s="102"/>
      <c r="O899" s="102"/>
    </row>
    <row r="900" spans="5:15" ht="12.75" customHeight="1" x14ac:dyDescent="0.2">
      <c r="E900" s="102"/>
      <c r="F900" s="102"/>
      <c r="G900" s="102"/>
      <c r="N900" s="102"/>
      <c r="O900" s="102"/>
    </row>
    <row r="901" spans="5:15" ht="12.75" customHeight="1" x14ac:dyDescent="0.2">
      <c r="E901" s="102"/>
      <c r="F901" s="102"/>
      <c r="G901" s="102"/>
      <c r="N901" s="102"/>
      <c r="O901" s="102"/>
    </row>
    <row r="902" spans="5:15" ht="12.75" customHeight="1" x14ac:dyDescent="0.2">
      <c r="E902" s="102"/>
      <c r="F902" s="102"/>
      <c r="G902" s="102"/>
      <c r="N902" s="102"/>
      <c r="O902" s="102"/>
    </row>
    <row r="903" spans="5:15" ht="12.75" customHeight="1" x14ac:dyDescent="0.2">
      <c r="E903" s="102"/>
      <c r="F903" s="102"/>
      <c r="G903" s="102"/>
      <c r="N903" s="102"/>
      <c r="O903" s="102"/>
    </row>
    <row r="904" spans="5:15" ht="12.75" customHeight="1" x14ac:dyDescent="0.2">
      <c r="E904" s="102"/>
      <c r="F904" s="102"/>
      <c r="G904" s="102"/>
      <c r="N904" s="102"/>
      <c r="O904" s="102"/>
    </row>
    <row r="905" spans="5:15" ht="12.75" customHeight="1" x14ac:dyDescent="0.2">
      <c r="E905" s="102"/>
      <c r="F905" s="102"/>
      <c r="G905" s="102"/>
      <c r="N905" s="102"/>
      <c r="O905" s="102"/>
    </row>
    <row r="906" spans="5:15" ht="12.75" customHeight="1" x14ac:dyDescent="0.2">
      <c r="E906" s="102"/>
      <c r="F906" s="102"/>
      <c r="G906" s="102"/>
      <c r="N906" s="102"/>
      <c r="O906" s="102"/>
    </row>
    <row r="907" spans="5:15" ht="12.75" customHeight="1" x14ac:dyDescent="0.2">
      <c r="E907" s="102"/>
      <c r="F907" s="102"/>
      <c r="G907" s="102"/>
      <c r="N907" s="102"/>
      <c r="O907" s="102"/>
    </row>
    <row r="908" spans="5:15" ht="12.75" customHeight="1" x14ac:dyDescent="0.2">
      <c r="E908" s="102"/>
      <c r="F908" s="102"/>
      <c r="G908" s="102"/>
      <c r="N908" s="102"/>
      <c r="O908" s="102"/>
    </row>
    <row r="909" spans="5:15" ht="12.75" customHeight="1" x14ac:dyDescent="0.2">
      <c r="E909" s="102"/>
      <c r="F909" s="102"/>
      <c r="G909" s="102"/>
      <c r="N909" s="102"/>
      <c r="O909" s="102"/>
    </row>
    <row r="910" spans="5:15" ht="12.75" customHeight="1" x14ac:dyDescent="0.2">
      <c r="E910" s="102"/>
      <c r="F910" s="102"/>
      <c r="G910" s="102"/>
      <c r="N910" s="102"/>
      <c r="O910" s="102"/>
    </row>
    <row r="911" spans="5:15" ht="12.75" customHeight="1" x14ac:dyDescent="0.2">
      <c r="E911" s="102"/>
      <c r="F911" s="102"/>
      <c r="G911" s="102"/>
      <c r="N911" s="102"/>
      <c r="O911" s="102"/>
    </row>
    <row r="912" spans="5:15" ht="12.75" customHeight="1" x14ac:dyDescent="0.2">
      <c r="E912" s="102"/>
      <c r="F912" s="102"/>
      <c r="G912" s="102"/>
      <c r="N912" s="102"/>
      <c r="O912" s="102"/>
    </row>
    <row r="913" spans="5:15" ht="12.75" customHeight="1" x14ac:dyDescent="0.2">
      <c r="E913" s="102"/>
      <c r="F913" s="102"/>
      <c r="G913" s="102"/>
      <c r="N913" s="102"/>
      <c r="O913" s="102"/>
    </row>
    <row r="914" spans="5:15" ht="12.75" customHeight="1" x14ac:dyDescent="0.2">
      <c r="E914" s="102"/>
      <c r="F914" s="102"/>
      <c r="G914" s="102"/>
      <c r="N914" s="102"/>
      <c r="O914" s="102"/>
    </row>
    <row r="915" spans="5:15" ht="12.75" customHeight="1" x14ac:dyDescent="0.2">
      <c r="E915" s="102"/>
      <c r="F915" s="102"/>
      <c r="G915" s="102"/>
      <c r="N915" s="102"/>
      <c r="O915" s="102"/>
    </row>
    <row r="916" spans="5:15" ht="12.75" customHeight="1" x14ac:dyDescent="0.2">
      <c r="E916" s="102"/>
      <c r="F916" s="102"/>
      <c r="G916" s="102"/>
      <c r="N916" s="102"/>
      <c r="O916" s="102"/>
    </row>
    <row r="917" spans="5:15" ht="12.75" customHeight="1" x14ac:dyDescent="0.2">
      <c r="E917" s="102"/>
      <c r="F917" s="102"/>
      <c r="G917" s="102"/>
      <c r="N917" s="102"/>
      <c r="O917" s="102"/>
    </row>
    <row r="918" spans="5:15" ht="12.75" customHeight="1" x14ac:dyDescent="0.2">
      <c r="E918" s="102"/>
      <c r="F918" s="102"/>
      <c r="G918" s="102"/>
      <c r="N918" s="102"/>
      <c r="O918" s="102"/>
    </row>
    <row r="919" spans="5:15" ht="12.75" customHeight="1" x14ac:dyDescent="0.2">
      <c r="E919" s="102"/>
      <c r="F919" s="102"/>
      <c r="G919" s="102"/>
      <c r="N919" s="102"/>
      <c r="O919" s="102"/>
    </row>
    <row r="920" spans="5:15" ht="12.75" customHeight="1" x14ac:dyDescent="0.2">
      <c r="E920" s="102"/>
      <c r="F920" s="102"/>
      <c r="G920" s="102"/>
      <c r="N920" s="102"/>
      <c r="O920" s="102"/>
    </row>
    <row r="921" spans="5:15" ht="12.75" customHeight="1" x14ac:dyDescent="0.2">
      <c r="E921" s="102"/>
      <c r="F921" s="102"/>
      <c r="G921" s="102"/>
      <c r="N921" s="102"/>
      <c r="O921" s="102"/>
    </row>
    <row r="922" spans="5:15" ht="12.75" customHeight="1" x14ac:dyDescent="0.2">
      <c r="E922" s="102"/>
      <c r="F922" s="102"/>
      <c r="G922" s="102"/>
      <c r="N922" s="102"/>
      <c r="O922" s="102"/>
    </row>
    <row r="923" spans="5:15" ht="12.75" customHeight="1" x14ac:dyDescent="0.2">
      <c r="E923" s="102"/>
      <c r="F923" s="102"/>
      <c r="G923" s="102"/>
      <c r="N923" s="102"/>
      <c r="O923" s="102"/>
    </row>
    <row r="924" spans="5:15" ht="12.75" customHeight="1" x14ac:dyDescent="0.2">
      <c r="E924" s="102"/>
      <c r="F924" s="102"/>
      <c r="G924" s="102"/>
      <c r="N924" s="102"/>
      <c r="O924" s="102"/>
    </row>
    <row r="925" spans="5:15" ht="12.75" customHeight="1" x14ac:dyDescent="0.2">
      <c r="E925" s="102"/>
      <c r="F925" s="102"/>
      <c r="G925" s="102"/>
      <c r="N925" s="102"/>
      <c r="O925" s="102"/>
    </row>
    <row r="926" spans="5:15" ht="12.75" customHeight="1" x14ac:dyDescent="0.2">
      <c r="E926" s="102"/>
      <c r="F926" s="102"/>
      <c r="G926" s="102"/>
      <c r="N926" s="102"/>
      <c r="O926" s="102"/>
    </row>
    <row r="927" spans="5:15" ht="12.75" customHeight="1" x14ac:dyDescent="0.2">
      <c r="E927" s="102"/>
      <c r="F927" s="102"/>
      <c r="G927" s="102"/>
      <c r="N927" s="102"/>
      <c r="O927" s="102"/>
    </row>
    <row r="928" spans="5:15" ht="12.75" customHeight="1" x14ac:dyDescent="0.2">
      <c r="E928" s="102"/>
      <c r="F928" s="102"/>
      <c r="G928" s="102"/>
      <c r="N928" s="102"/>
      <c r="O928" s="102"/>
    </row>
    <row r="929" spans="5:15" ht="12.75" customHeight="1" x14ac:dyDescent="0.2">
      <c r="E929" s="102"/>
      <c r="F929" s="102"/>
      <c r="G929" s="102"/>
      <c r="N929" s="102"/>
      <c r="O929" s="102"/>
    </row>
    <row r="930" spans="5:15" ht="12.75" customHeight="1" x14ac:dyDescent="0.2">
      <c r="E930" s="102"/>
      <c r="F930" s="102"/>
      <c r="G930" s="102"/>
      <c r="N930" s="102"/>
      <c r="O930" s="102"/>
    </row>
    <row r="931" spans="5:15" ht="12.75" customHeight="1" x14ac:dyDescent="0.2">
      <c r="E931" s="102"/>
      <c r="F931" s="102"/>
      <c r="G931" s="102"/>
      <c r="N931" s="102"/>
      <c r="O931" s="102"/>
    </row>
    <row r="932" spans="5:15" ht="12.75" customHeight="1" x14ac:dyDescent="0.2">
      <c r="E932" s="102"/>
      <c r="F932" s="102"/>
      <c r="G932" s="102"/>
      <c r="N932" s="102"/>
      <c r="O932" s="102"/>
    </row>
    <row r="933" spans="5:15" ht="12.75" customHeight="1" x14ac:dyDescent="0.2">
      <c r="E933" s="102"/>
      <c r="F933" s="102"/>
      <c r="G933" s="102"/>
      <c r="N933" s="102"/>
      <c r="O933" s="102"/>
    </row>
    <row r="934" spans="5:15" ht="12.75" customHeight="1" x14ac:dyDescent="0.2">
      <c r="E934" s="102"/>
      <c r="F934" s="102"/>
      <c r="G934" s="102"/>
      <c r="N934" s="102"/>
      <c r="O934" s="102"/>
    </row>
    <row r="935" spans="5:15" ht="12.75" customHeight="1" x14ac:dyDescent="0.2">
      <c r="E935" s="102"/>
      <c r="F935" s="102"/>
      <c r="G935" s="102"/>
      <c r="N935" s="102"/>
      <c r="O935" s="102"/>
    </row>
    <row r="936" spans="5:15" ht="12.75" customHeight="1" x14ac:dyDescent="0.2">
      <c r="E936" s="102"/>
      <c r="F936" s="102"/>
      <c r="G936" s="102"/>
      <c r="N936" s="102"/>
      <c r="O936" s="102"/>
    </row>
    <row r="937" spans="5:15" ht="12.75" customHeight="1" x14ac:dyDescent="0.2">
      <c r="E937" s="102"/>
      <c r="F937" s="102"/>
      <c r="G937" s="102"/>
      <c r="N937" s="102"/>
      <c r="O937" s="102"/>
    </row>
    <row r="938" spans="5:15" ht="12.75" customHeight="1" x14ac:dyDescent="0.2">
      <c r="E938" s="102"/>
      <c r="F938" s="102"/>
      <c r="G938" s="102"/>
      <c r="N938" s="102"/>
      <c r="O938" s="102"/>
    </row>
    <row r="939" spans="5:15" ht="12.75" customHeight="1" x14ac:dyDescent="0.2">
      <c r="E939" s="102"/>
      <c r="F939" s="102"/>
      <c r="G939" s="102"/>
      <c r="N939" s="102"/>
      <c r="O939" s="102"/>
    </row>
    <row r="940" spans="5:15" ht="12.75" customHeight="1" x14ac:dyDescent="0.2">
      <c r="E940" s="102"/>
      <c r="F940" s="102"/>
      <c r="G940" s="102"/>
      <c r="N940" s="102"/>
      <c r="O940" s="102"/>
    </row>
    <row r="941" spans="5:15" ht="12.75" customHeight="1" x14ac:dyDescent="0.2">
      <c r="E941" s="102"/>
      <c r="F941" s="102"/>
      <c r="G941" s="102"/>
      <c r="N941" s="102"/>
      <c r="O941" s="102"/>
    </row>
    <row r="942" spans="5:15" ht="12.75" customHeight="1" x14ac:dyDescent="0.2">
      <c r="E942" s="102"/>
      <c r="F942" s="102"/>
      <c r="G942" s="102"/>
      <c r="N942" s="102"/>
      <c r="O942" s="102"/>
    </row>
    <row r="943" spans="5:15" ht="12.75" customHeight="1" x14ac:dyDescent="0.2">
      <c r="E943" s="102"/>
      <c r="F943" s="102"/>
      <c r="G943" s="102"/>
      <c r="N943" s="102"/>
      <c r="O943" s="102"/>
    </row>
    <row r="944" spans="5:15" ht="12.75" customHeight="1" x14ac:dyDescent="0.2">
      <c r="E944" s="102"/>
      <c r="F944" s="102"/>
      <c r="G944" s="102"/>
      <c r="N944" s="102"/>
      <c r="O944" s="102"/>
    </row>
    <row r="945" spans="5:15" ht="12.75" customHeight="1" x14ac:dyDescent="0.2">
      <c r="E945" s="102"/>
      <c r="F945" s="102"/>
      <c r="G945" s="102"/>
      <c r="N945" s="102"/>
      <c r="O945" s="102"/>
    </row>
    <row r="946" spans="5:15" ht="12.75" customHeight="1" x14ac:dyDescent="0.2">
      <c r="E946" s="102"/>
      <c r="F946" s="102"/>
      <c r="G946" s="102"/>
      <c r="N946" s="102"/>
      <c r="O946" s="102"/>
    </row>
    <row r="947" spans="5:15" ht="12.75" customHeight="1" x14ac:dyDescent="0.2">
      <c r="E947" s="102"/>
      <c r="F947" s="102"/>
      <c r="G947" s="102"/>
      <c r="N947" s="102"/>
      <c r="O947" s="102"/>
    </row>
    <row r="948" spans="5:15" ht="12.75" customHeight="1" x14ac:dyDescent="0.2">
      <c r="E948" s="102"/>
      <c r="F948" s="102"/>
      <c r="G948" s="102"/>
      <c r="N948" s="102"/>
      <c r="O948" s="102"/>
    </row>
    <row r="949" spans="5:15" ht="12.75" customHeight="1" x14ac:dyDescent="0.2">
      <c r="E949" s="102"/>
      <c r="F949" s="102"/>
      <c r="G949" s="102"/>
      <c r="N949" s="102"/>
      <c r="O949" s="102"/>
    </row>
    <row r="950" spans="5:15" ht="12.75" customHeight="1" x14ac:dyDescent="0.2">
      <c r="E950" s="102"/>
      <c r="F950" s="102"/>
      <c r="G950" s="102"/>
      <c r="N950" s="102"/>
      <c r="O950" s="102"/>
    </row>
    <row r="951" spans="5:15" ht="12.75" customHeight="1" x14ac:dyDescent="0.2">
      <c r="E951" s="102"/>
      <c r="F951" s="102"/>
      <c r="G951" s="102"/>
      <c r="N951" s="102"/>
      <c r="O951" s="102"/>
    </row>
    <row r="952" spans="5:15" ht="12.75" customHeight="1" x14ac:dyDescent="0.2">
      <c r="E952" s="102"/>
      <c r="F952" s="102"/>
      <c r="G952" s="102"/>
      <c r="N952" s="102"/>
      <c r="O952" s="102"/>
    </row>
    <row r="953" spans="5:15" ht="12.75" customHeight="1" x14ac:dyDescent="0.2">
      <c r="E953" s="102"/>
      <c r="F953" s="102"/>
      <c r="G953" s="102"/>
      <c r="N953" s="102"/>
      <c r="O953" s="102"/>
    </row>
    <row r="954" spans="5:15" ht="12.75" customHeight="1" x14ac:dyDescent="0.2">
      <c r="E954" s="102"/>
      <c r="F954" s="102"/>
      <c r="G954" s="102"/>
      <c r="N954" s="102"/>
      <c r="O954" s="102"/>
    </row>
    <row r="955" spans="5:15" ht="12.75" customHeight="1" x14ac:dyDescent="0.2">
      <c r="E955" s="102"/>
      <c r="F955" s="102"/>
      <c r="G955" s="102"/>
      <c r="N955" s="102"/>
      <c r="O955" s="102"/>
    </row>
    <row r="956" spans="5:15" ht="12.75" customHeight="1" x14ac:dyDescent="0.2">
      <c r="E956" s="102"/>
      <c r="F956" s="102"/>
      <c r="G956" s="102"/>
      <c r="N956" s="102"/>
      <c r="O956" s="102"/>
    </row>
    <row r="957" spans="5:15" ht="12.75" customHeight="1" x14ac:dyDescent="0.2">
      <c r="E957" s="102"/>
      <c r="F957" s="102"/>
      <c r="G957" s="102"/>
      <c r="N957" s="102"/>
      <c r="O957" s="102"/>
    </row>
    <row r="958" spans="5:15" ht="12.75" customHeight="1" x14ac:dyDescent="0.2">
      <c r="E958" s="102"/>
      <c r="F958" s="102"/>
      <c r="G958" s="102"/>
      <c r="N958" s="102"/>
      <c r="O958" s="102"/>
    </row>
    <row r="959" spans="5:15" ht="12.75" customHeight="1" x14ac:dyDescent="0.2">
      <c r="E959" s="102"/>
      <c r="F959" s="102"/>
      <c r="G959" s="102"/>
      <c r="N959" s="102"/>
      <c r="O959" s="102"/>
    </row>
    <row r="960" spans="5:15" ht="12.75" customHeight="1" x14ac:dyDescent="0.2">
      <c r="E960" s="102"/>
      <c r="F960" s="102"/>
      <c r="G960" s="102"/>
      <c r="N960" s="102"/>
      <c r="O960" s="102"/>
    </row>
    <row r="961" spans="5:15" ht="12.75" customHeight="1" x14ac:dyDescent="0.2">
      <c r="E961" s="102"/>
      <c r="F961" s="102"/>
      <c r="G961" s="102"/>
      <c r="N961" s="102"/>
      <c r="O961" s="102"/>
    </row>
    <row r="962" spans="5:15" ht="12.75" customHeight="1" x14ac:dyDescent="0.2">
      <c r="E962" s="102"/>
      <c r="F962" s="102"/>
      <c r="G962" s="102"/>
      <c r="N962" s="102"/>
      <c r="O962" s="102"/>
    </row>
    <row r="963" spans="5:15" ht="12.75" customHeight="1" x14ac:dyDescent="0.2">
      <c r="E963" s="102"/>
      <c r="F963" s="102"/>
      <c r="G963" s="102"/>
      <c r="N963" s="102"/>
      <c r="O963" s="102"/>
    </row>
    <row r="964" spans="5:15" ht="12.75" customHeight="1" x14ac:dyDescent="0.2">
      <c r="E964" s="102"/>
      <c r="F964" s="102"/>
      <c r="G964" s="102"/>
      <c r="N964" s="102"/>
      <c r="O964" s="102"/>
    </row>
    <row r="965" spans="5:15" ht="12.75" customHeight="1" x14ac:dyDescent="0.2">
      <c r="E965" s="102"/>
      <c r="F965" s="102"/>
      <c r="G965" s="102"/>
      <c r="N965" s="102"/>
      <c r="O965" s="102"/>
    </row>
    <row r="966" spans="5:15" ht="12.75" customHeight="1" x14ac:dyDescent="0.2">
      <c r="E966" s="102"/>
      <c r="F966" s="102"/>
      <c r="G966" s="102"/>
      <c r="N966" s="102"/>
      <c r="O966" s="102"/>
    </row>
    <row r="967" spans="5:15" ht="12.75" customHeight="1" x14ac:dyDescent="0.2">
      <c r="E967" s="102"/>
      <c r="F967" s="102"/>
      <c r="G967" s="102"/>
      <c r="N967" s="102"/>
      <c r="O967" s="102"/>
    </row>
    <row r="968" spans="5:15" ht="12.75" customHeight="1" x14ac:dyDescent="0.2">
      <c r="E968" s="102"/>
      <c r="F968" s="102"/>
      <c r="G968" s="102"/>
      <c r="N968" s="102"/>
      <c r="O968" s="102"/>
    </row>
    <row r="969" spans="5:15" ht="12.75" customHeight="1" x14ac:dyDescent="0.2">
      <c r="E969" s="102"/>
      <c r="F969" s="102"/>
      <c r="G969" s="102"/>
      <c r="N969" s="102"/>
      <c r="O969" s="102"/>
    </row>
    <row r="970" spans="5:15" ht="12.75" customHeight="1" x14ac:dyDescent="0.2">
      <c r="E970" s="102"/>
      <c r="F970" s="102"/>
      <c r="G970" s="102"/>
      <c r="N970" s="102"/>
      <c r="O970" s="102"/>
    </row>
    <row r="971" spans="5:15" ht="12.75" customHeight="1" x14ac:dyDescent="0.2">
      <c r="E971" s="102"/>
      <c r="F971" s="102"/>
      <c r="G971" s="102"/>
      <c r="N971" s="102"/>
      <c r="O971" s="102"/>
    </row>
    <row r="972" spans="5:15" ht="12.75" customHeight="1" x14ac:dyDescent="0.2">
      <c r="E972" s="102"/>
      <c r="F972" s="102"/>
      <c r="G972" s="102"/>
      <c r="N972" s="102"/>
      <c r="O972" s="102"/>
    </row>
    <row r="973" spans="5:15" ht="12.75" customHeight="1" x14ac:dyDescent="0.2">
      <c r="E973" s="102"/>
      <c r="F973" s="102"/>
      <c r="G973" s="102"/>
      <c r="N973" s="102"/>
      <c r="O973" s="102"/>
    </row>
    <row r="974" spans="5:15" ht="12.75" customHeight="1" x14ac:dyDescent="0.2">
      <c r="E974" s="102"/>
      <c r="F974" s="102"/>
      <c r="G974" s="102"/>
      <c r="N974" s="102"/>
      <c r="O974" s="102"/>
    </row>
    <row r="975" spans="5:15" ht="12.75" customHeight="1" x14ac:dyDescent="0.2">
      <c r="E975" s="102"/>
      <c r="F975" s="102"/>
      <c r="G975" s="102"/>
      <c r="N975" s="102"/>
      <c r="O975" s="102"/>
    </row>
    <row r="976" spans="5:15" ht="12.75" customHeight="1" x14ac:dyDescent="0.2">
      <c r="E976" s="102"/>
      <c r="F976" s="102"/>
      <c r="G976" s="102"/>
      <c r="N976" s="102"/>
      <c r="O976" s="102"/>
    </row>
    <row r="977" spans="5:15" ht="12.75" customHeight="1" x14ac:dyDescent="0.2">
      <c r="E977" s="102"/>
      <c r="F977" s="102"/>
      <c r="G977" s="102"/>
      <c r="N977" s="102"/>
      <c r="O977" s="102"/>
    </row>
    <row r="978" spans="5:15" ht="12.75" customHeight="1" x14ac:dyDescent="0.2">
      <c r="E978" s="102"/>
      <c r="F978" s="102"/>
      <c r="G978" s="102"/>
      <c r="N978" s="102"/>
      <c r="O978" s="102"/>
    </row>
    <row r="979" spans="5:15" ht="12.75" customHeight="1" x14ac:dyDescent="0.2">
      <c r="E979" s="102"/>
      <c r="F979" s="102"/>
      <c r="G979" s="102"/>
      <c r="N979" s="102"/>
      <c r="O979" s="102"/>
    </row>
    <row r="980" spans="5:15" ht="12.75" customHeight="1" x14ac:dyDescent="0.2">
      <c r="E980" s="102"/>
      <c r="F980" s="102"/>
      <c r="G980" s="102"/>
      <c r="N980" s="102"/>
      <c r="O980" s="102"/>
    </row>
    <row r="981" spans="5:15" ht="12.75" customHeight="1" x14ac:dyDescent="0.2">
      <c r="E981" s="102"/>
      <c r="F981" s="102"/>
      <c r="G981" s="102"/>
      <c r="N981" s="102"/>
      <c r="O981" s="102"/>
    </row>
    <row r="982" spans="5:15" ht="12.75" customHeight="1" x14ac:dyDescent="0.2">
      <c r="E982" s="102"/>
      <c r="F982" s="102"/>
      <c r="G982" s="102"/>
      <c r="N982" s="102"/>
      <c r="O982" s="102"/>
    </row>
    <row r="983" spans="5:15" ht="12.75" customHeight="1" x14ac:dyDescent="0.2">
      <c r="E983" s="102"/>
      <c r="F983" s="102"/>
      <c r="G983" s="102"/>
      <c r="N983" s="102"/>
      <c r="O983" s="102"/>
    </row>
    <row r="984" spans="5:15" ht="12.75" customHeight="1" x14ac:dyDescent="0.2">
      <c r="E984" s="102"/>
      <c r="F984" s="102"/>
      <c r="G984" s="102"/>
      <c r="N984" s="102"/>
      <c r="O984" s="102"/>
    </row>
    <row r="985" spans="5:15" ht="12.75" customHeight="1" x14ac:dyDescent="0.2">
      <c r="E985" s="102"/>
      <c r="F985" s="102"/>
      <c r="G985" s="102"/>
      <c r="N985" s="102"/>
      <c r="O985" s="102"/>
    </row>
    <row r="986" spans="5:15" ht="12.75" customHeight="1" x14ac:dyDescent="0.2">
      <c r="E986" s="102"/>
      <c r="F986" s="102"/>
      <c r="G986" s="102"/>
      <c r="N986" s="102"/>
      <c r="O986" s="102"/>
    </row>
    <row r="987" spans="5:15" ht="12.75" customHeight="1" x14ac:dyDescent="0.2">
      <c r="E987" s="102"/>
      <c r="F987" s="102"/>
      <c r="G987" s="102"/>
      <c r="N987" s="102"/>
      <c r="O987" s="102"/>
    </row>
    <row r="988" spans="5:15" ht="12.75" customHeight="1" x14ac:dyDescent="0.2">
      <c r="E988" s="102"/>
      <c r="F988" s="102"/>
      <c r="G988" s="102"/>
      <c r="N988" s="102"/>
      <c r="O988" s="102"/>
    </row>
    <row r="989" spans="5:15" ht="12.75" customHeight="1" x14ac:dyDescent="0.2">
      <c r="E989" s="102"/>
      <c r="F989" s="102"/>
      <c r="G989" s="102"/>
      <c r="N989" s="102"/>
      <c r="O989" s="102"/>
    </row>
    <row r="990" spans="5:15" ht="12.75" customHeight="1" x14ac:dyDescent="0.2">
      <c r="E990" s="102"/>
      <c r="F990" s="102"/>
      <c r="G990" s="102"/>
      <c r="N990" s="102"/>
      <c r="O990" s="102"/>
    </row>
    <row r="991" spans="5:15" ht="12.75" customHeight="1" x14ac:dyDescent="0.2">
      <c r="E991" s="102"/>
      <c r="F991" s="102"/>
      <c r="G991" s="102"/>
      <c r="N991" s="102"/>
      <c r="O991" s="102"/>
    </row>
    <row r="992" spans="5:15" ht="12.75" customHeight="1" x14ac:dyDescent="0.2">
      <c r="E992" s="102"/>
      <c r="F992" s="102"/>
      <c r="G992" s="102"/>
      <c r="N992" s="102"/>
      <c r="O992" s="102"/>
    </row>
    <row r="993" spans="5:15" ht="12.75" customHeight="1" x14ac:dyDescent="0.2">
      <c r="E993" s="102"/>
      <c r="F993" s="102"/>
      <c r="G993" s="102"/>
      <c r="N993" s="102"/>
      <c r="O993" s="102"/>
    </row>
    <row r="994" spans="5:15" ht="12.75" customHeight="1" x14ac:dyDescent="0.2">
      <c r="E994" s="102"/>
      <c r="F994" s="102"/>
      <c r="G994" s="102"/>
      <c r="N994" s="102"/>
      <c r="O994" s="102"/>
    </row>
    <row r="995" spans="5:15" ht="12.75" customHeight="1" x14ac:dyDescent="0.2">
      <c r="E995" s="102"/>
      <c r="F995" s="102"/>
      <c r="G995" s="102"/>
      <c r="N995" s="102"/>
      <c r="O995" s="102"/>
    </row>
    <row r="996" spans="5:15" ht="12.75" customHeight="1" x14ac:dyDescent="0.2">
      <c r="E996" s="102"/>
      <c r="F996" s="102"/>
      <c r="G996" s="102"/>
      <c r="N996" s="102"/>
      <c r="O996" s="102"/>
    </row>
    <row r="997" spans="5:15" ht="12.75" customHeight="1" x14ac:dyDescent="0.2">
      <c r="E997" s="102"/>
      <c r="F997" s="102"/>
      <c r="G997" s="102"/>
      <c r="N997" s="102"/>
      <c r="O997" s="102"/>
    </row>
    <row r="998" spans="5:15" ht="12.75" customHeight="1" x14ac:dyDescent="0.2">
      <c r="E998" s="102"/>
      <c r="F998" s="102"/>
      <c r="G998" s="102"/>
      <c r="N998" s="102"/>
      <c r="O998" s="102"/>
    </row>
    <row r="999" spans="5:15" ht="12.75" customHeight="1" x14ac:dyDescent="0.2">
      <c r="E999" s="102"/>
      <c r="F999" s="102"/>
      <c r="G999" s="102"/>
      <c r="N999" s="102"/>
      <c r="O999" s="102"/>
    </row>
    <row r="1000" spans="5:15" ht="12.75" customHeight="1" x14ac:dyDescent="0.2">
      <c r="E1000" s="102"/>
      <c r="F1000" s="102"/>
      <c r="G1000" s="102"/>
      <c r="N1000" s="102"/>
      <c r="O1000" s="102"/>
    </row>
  </sheetData>
  <mergeCells count="2">
    <mergeCell ref="I3:J3"/>
    <mergeCell ref="A1:G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000"/>
  <sheetViews>
    <sheetView topLeftCell="A18" zoomScale="112" zoomScaleNormal="112" workbookViewId="0">
      <selection activeCell="G3" sqref="G3:G43"/>
    </sheetView>
  </sheetViews>
  <sheetFormatPr defaultColWidth="12.5703125" defaultRowHeight="15" customHeight="1" x14ac:dyDescent="0.2"/>
  <cols>
    <col min="1" max="1" width="9.7109375" customWidth="1"/>
    <col min="2" max="4" width="11.28515625" customWidth="1"/>
    <col min="5" max="5" width="16.85546875" customWidth="1"/>
    <col min="6" max="6" width="9" customWidth="1"/>
    <col min="7" max="7" width="7.85546875" customWidth="1"/>
    <col min="8" max="8" width="7.85546875" style="144" customWidth="1"/>
    <col min="9" max="9" width="8.7109375" customWidth="1"/>
    <col min="10" max="11" width="9.140625" bestFit="1" customWidth="1"/>
    <col min="12" max="12" width="10.85546875" customWidth="1"/>
    <col min="13" max="13" width="11.42578125" customWidth="1"/>
    <col min="14" max="14" width="10.28515625" customWidth="1"/>
    <col min="15" max="16" width="8.85546875" customWidth="1"/>
    <col min="17" max="29" width="8.5703125" customWidth="1"/>
  </cols>
  <sheetData>
    <row r="1" spans="1:18" ht="12.75" customHeight="1" x14ac:dyDescent="0.2">
      <c r="A1" s="158" t="s">
        <v>33</v>
      </c>
      <c r="B1" s="159"/>
      <c r="C1" s="159"/>
      <c r="D1" s="159"/>
      <c r="E1" s="159"/>
      <c r="F1" s="159"/>
      <c r="G1" s="160"/>
      <c r="H1" s="102"/>
      <c r="I1" s="15"/>
      <c r="M1" s="101" t="s">
        <v>19</v>
      </c>
      <c r="O1" s="102"/>
      <c r="P1" s="102"/>
    </row>
    <row r="2" spans="1:18" ht="12.75" customHeight="1" x14ac:dyDescent="0.2">
      <c r="A2" s="103" t="s">
        <v>2</v>
      </c>
      <c r="B2" s="103" t="s">
        <v>20</v>
      </c>
      <c r="C2" s="120" t="s">
        <v>31</v>
      </c>
      <c r="D2" s="120" t="s">
        <v>32</v>
      </c>
      <c r="E2" s="103" t="s">
        <v>21</v>
      </c>
      <c r="F2" s="103" t="s">
        <v>22</v>
      </c>
      <c r="G2" s="104" t="s">
        <v>23</v>
      </c>
      <c r="H2" s="102"/>
      <c r="I2" s="15"/>
      <c r="L2" s="105" t="s">
        <v>24</v>
      </c>
      <c r="M2" s="101" t="s">
        <v>25</v>
      </c>
      <c r="N2" s="121" t="s">
        <v>43</v>
      </c>
      <c r="O2" s="102"/>
      <c r="P2" s="102"/>
    </row>
    <row r="3" spans="1:18" ht="12.75" customHeight="1" x14ac:dyDescent="0.2">
      <c r="A3" s="124">
        <f>N4</f>
        <v>24177.19</v>
      </c>
      <c r="B3" s="107">
        <v>24200</v>
      </c>
      <c r="C3" s="107">
        <f t="shared" ref="C3:C42" si="0">(A3+B3)/2</f>
        <v>24188.595000000001</v>
      </c>
      <c r="D3" s="107">
        <f>C3-2410</f>
        <v>21778.595000000001</v>
      </c>
      <c r="E3" s="102">
        <f>'Regular 2'!F15</f>
        <v>458.13399999999996</v>
      </c>
      <c r="F3" s="102">
        <f>E3*0.8</f>
        <v>366.50720000000001</v>
      </c>
      <c r="G3" s="102">
        <f t="shared" ref="G3:G42" si="1">E3-F3</f>
        <v>91.626799999999946</v>
      </c>
      <c r="H3" s="102"/>
      <c r="I3" s="15"/>
      <c r="J3" s="161" t="s">
        <v>42</v>
      </c>
      <c r="K3" s="162"/>
      <c r="L3" s="109" t="s">
        <v>26</v>
      </c>
      <c r="M3" s="110" t="s">
        <v>27</v>
      </c>
      <c r="N3" s="111" t="s">
        <v>28</v>
      </c>
      <c r="O3" s="112"/>
      <c r="P3" s="112"/>
    </row>
    <row r="4" spans="1:18" ht="12.75" customHeight="1" x14ac:dyDescent="0.2">
      <c r="A4" s="102">
        <f>B3+1</f>
        <v>24201</v>
      </c>
      <c r="B4" s="102">
        <f>B3+100</f>
        <v>24300</v>
      </c>
      <c r="C4" s="107">
        <f t="shared" si="0"/>
        <v>24250.5</v>
      </c>
      <c r="D4" s="107">
        <f t="shared" ref="D4:D43" si="2">C4-2410</f>
        <v>21840.5</v>
      </c>
      <c r="E4" s="102">
        <f>'Regular 2'!F16</f>
        <v>461.53400000000005</v>
      </c>
      <c r="F4" s="102">
        <f t="shared" ref="F4:F43" si="3">F3-9</f>
        <v>357.50720000000001</v>
      </c>
      <c r="G4" s="102">
        <f t="shared" si="1"/>
        <v>104.02680000000004</v>
      </c>
      <c r="H4" s="102"/>
      <c r="I4" s="15"/>
      <c r="J4" s="107">
        <v>23473</v>
      </c>
      <c r="K4" s="107">
        <v>23500</v>
      </c>
      <c r="L4" s="113">
        <f>+'Low - Single'!K4</f>
        <v>0.03</v>
      </c>
      <c r="M4" s="114">
        <f>J4*L4</f>
        <v>704.18999999999994</v>
      </c>
      <c r="N4" s="115">
        <f>M4+J4</f>
        <v>24177.19</v>
      </c>
      <c r="O4" s="102"/>
      <c r="P4" s="102"/>
    </row>
    <row r="5" spans="1:18" ht="12.75" customHeight="1" x14ac:dyDescent="0.2">
      <c r="A5" s="102">
        <f t="shared" ref="A5:B5" si="4">A4+100</f>
        <v>24301</v>
      </c>
      <c r="B5" s="102">
        <f t="shared" si="4"/>
        <v>24400</v>
      </c>
      <c r="C5" s="107">
        <f t="shared" si="0"/>
        <v>24350.5</v>
      </c>
      <c r="D5" s="107">
        <f t="shared" si="2"/>
        <v>21940.5</v>
      </c>
      <c r="E5" s="102">
        <f>'Regular 2'!F17</f>
        <v>464.93400000000003</v>
      </c>
      <c r="F5" s="102">
        <f t="shared" si="3"/>
        <v>348.50720000000001</v>
      </c>
      <c r="G5" s="102">
        <f t="shared" si="1"/>
        <v>116.42680000000001</v>
      </c>
      <c r="H5" s="102"/>
      <c r="I5" s="15"/>
      <c r="J5" s="102"/>
      <c r="K5" s="102"/>
      <c r="L5" s="123"/>
      <c r="M5" s="114"/>
      <c r="N5" s="102"/>
      <c r="O5" s="102"/>
      <c r="P5" s="102"/>
    </row>
    <row r="6" spans="1:18" ht="12.75" customHeight="1" x14ac:dyDescent="0.2">
      <c r="A6" s="102">
        <f t="shared" ref="A6:B6" si="5">A5+100</f>
        <v>24401</v>
      </c>
      <c r="B6" s="102">
        <f t="shared" si="5"/>
        <v>24500</v>
      </c>
      <c r="C6" s="107">
        <f t="shared" si="0"/>
        <v>24450.5</v>
      </c>
      <c r="D6" s="107">
        <f t="shared" si="2"/>
        <v>22040.5</v>
      </c>
      <c r="E6" s="102">
        <f>'Regular 2'!F19</f>
        <v>468.334</v>
      </c>
      <c r="F6" s="102">
        <f t="shared" si="3"/>
        <v>339.50720000000001</v>
      </c>
      <c r="G6" s="102">
        <f t="shared" si="1"/>
        <v>128.82679999999999</v>
      </c>
      <c r="H6" s="102"/>
      <c r="I6" s="15"/>
      <c r="J6" s="102"/>
      <c r="K6" s="102"/>
      <c r="L6" s="123"/>
      <c r="M6" s="114"/>
      <c r="N6" s="102"/>
      <c r="O6" s="102"/>
      <c r="P6" s="102"/>
    </row>
    <row r="7" spans="1:18" ht="12.75" customHeight="1" x14ac:dyDescent="0.2">
      <c r="A7" s="102">
        <f t="shared" ref="A7:B7" si="6">A6+100</f>
        <v>24501</v>
      </c>
      <c r="B7" s="102">
        <f t="shared" si="6"/>
        <v>24600</v>
      </c>
      <c r="C7" s="107">
        <f t="shared" si="0"/>
        <v>24550.5</v>
      </c>
      <c r="D7" s="107">
        <f t="shared" si="2"/>
        <v>22140.5</v>
      </c>
      <c r="E7" s="102">
        <f>'Regular 2'!F20</f>
        <v>471.73399999999998</v>
      </c>
      <c r="F7" s="102">
        <f t="shared" si="3"/>
        <v>330.50720000000001</v>
      </c>
      <c r="G7" s="102">
        <f t="shared" si="1"/>
        <v>141.22679999999997</v>
      </c>
      <c r="H7" s="102"/>
      <c r="I7" s="15"/>
      <c r="J7" s="102"/>
      <c r="K7" s="102"/>
      <c r="L7" s="123"/>
      <c r="M7" s="114"/>
      <c r="N7" s="102"/>
      <c r="O7" s="102"/>
      <c r="P7" s="102"/>
    </row>
    <row r="8" spans="1:18" ht="12.75" customHeight="1" x14ac:dyDescent="0.2">
      <c r="A8" s="102">
        <f t="shared" ref="A8:B8" si="7">A7+100</f>
        <v>24601</v>
      </c>
      <c r="B8" s="102">
        <f t="shared" si="7"/>
        <v>24700</v>
      </c>
      <c r="C8" s="107">
        <f t="shared" si="0"/>
        <v>24650.5</v>
      </c>
      <c r="D8" s="107">
        <f t="shared" si="2"/>
        <v>22240.5</v>
      </c>
      <c r="E8" s="102">
        <f>'Regular 2'!F21</f>
        <v>475.13399999999996</v>
      </c>
      <c r="F8" s="102">
        <f t="shared" si="3"/>
        <v>321.50720000000001</v>
      </c>
      <c r="G8" s="102">
        <f t="shared" si="1"/>
        <v>153.62679999999995</v>
      </c>
      <c r="H8" s="102"/>
      <c r="I8" s="15"/>
      <c r="J8" s="102"/>
      <c r="K8" s="102"/>
      <c r="L8" s="123"/>
      <c r="M8" s="114"/>
      <c r="N8" s="102"/>
      <c r="O8" s="102"/>
      <c r="P8" s="102"/>
      <c r="R8" s="102"/>
    </row>
    <row r="9" spans="1:18" ht="12.75" customHeight="1" x14ac:dyDescent="0.2">
      <c r="A9" s="102">
        <f t="shared" ref="A9:B9" si="8">A8+100</f>
        <v>24701</v>
      </c>
      <c r="B9" s="102">
        <f t="shared" si="8"/>
        <v>24800</v>
      </c>
      <c r="C9" s="107">
        <f t="shared" si="0"/>
        <v>24750.5</v>
      </c>
      <c r="D9" s="107">
        <f t="shared" si="2"/>
        <v>22340.5</v>
      </c>
      <c r="E9" s="102">
        <f>'Regular 2'!F22</f>
        <v>478.53400000000005</v>
      </c>
      <c r="F9" s="102">
        <f t="shared" si="3"/>
        <v>312.50720000000001</v>
      </c>
      <c r="G9" s="102">
        <f t="shared" si="1"/>
        <v>166.02680000000004</v>
      </c>
      <c r="H9" s="102"/>
      <c r="I9" s="15"/>
      <c r="J9" s="107" t="s">
        <v>29</v>
      </c>
      <c r="K9" s="107">
        <v>2410</v>
      </c>
      <c r="L9" s="123"/>
      <c r="M9" s="114"/>
      <c r="N9" s="102"/>
      <c r="O9" s="102"/>
      <c r="P9" s="102"/>
    </row>
    <row r="10" spans="1:18" ht="12.75" customHeight="1" x14ac:dyDescent="0.2">
      <c r="A10" s="102">
        <f t="shared" ref="A10:B10" si="9">A9+100</f>
        <v>24801</v>
      </c>
      <c r="B10" s="102">
        <f t="shared" si="9"/>
        <v>24900</v>
      </c>
      <c r="C10" s="107">
        <f t="shared" si="0"/>
        <v>24850.5</v>
      </c>
      <c r="D10" s="107">
        <f t="shared" si="2"/>
        <v>22440.5</v>
      </c>
      <c r="E10" s="102">
        <f>'Regular 2'!F23</f>
        <v>481.93400000000003</v>
      </c>
      <c r="F10" s="102">
        <f t="shared" si="3"/>
        <v>303.50720000000001</v>
      </c>
      <c r="G10" s="102">
        <f t="shared" si="1"/>
        <v>178.42680000000001</v>
      </c>
      <c r="H10" s="102"/>
      <c r="I10" s="15"/>
      <c r="J10" s="102"/>
      <c r="K10" s="102"/>
      <c r="L10" s="123"/>
      <c r="M10" s="114"/>
      <c r="N10" s="102"/>
      <c r="O10" s="102"/>
      <c r="P10" s="102"/>
      <c r="Q10" s="102"/>
    </row>
    <row r="11" spans="1:18" ht="12.75" customHeight="1" x14ac:dyDescent="0.2">
      <c r="A11" s="102">
        <f t="shared" ref="A11:B11" si="10">A10+100</f>
        <v>24901</v>
      </c>
      <c r="B11" s="102">
        <f t="shared" si="10"/>
        <v>25000</v>
      </c>
      <c r="C11" s="107">
        <f t="shared" si="0"/>
        <v>24950.5</v>
      </c>
      <c r="D11" s="107">
        <f t="shared" si="2"/>
        <v>22540.5</v>
      </c>
      <c r="E11" s="102">
        <f>'Regular 2'!F24</f>
        <v>485.334</v>
      </c>
      <c r="F11" s="102">
        <f t="shared" si="3"/>
        <v>294.50720000000001</v>
      </c>
      <c r="G11" s="102">
        <f t="shared" si="1"/>
        <v>190.82679999999999</v>
      </c>
      <c r="H11" s="102"/>
      <c r="I11" s="15"/>
      <c r="J11" s="102"/>
      <c r="K11" s="102"/>
      <c r="L11" s="123"/>
      <c r="M11" s="114"/>
      <c r="N11" s="102"/>
      <c r="O11" s="102"/>
      <c r="P11" s="102"/>
      <c r="Q11" s="102"/>
    </row>
    <row r="12" spans="1:18" ht="12.75" customHeight="1" x14ac:dyDescent="0.2">
      <c r="A12" s="102">
        <f t="shared" ref="A12:B12" si="11">A11+100</f>
        <v>25001</v>
      </c>
      <c r="B12" s="102">
        <f t="shared" si="11"/>
        <v>25100</v>
      </c>
      <c r="C12" s="107">
        <f t="shared" si="0"/>
        <v>25050.5</v>
      </c>
      <c r="D12" s="107">
        <f t="shared" si="2"/>
        <v>22640.5</v>
      </c>
      <c r="E12" s="102">
        <f>'Regular 2'!F25</f>
        <v>488.73399999999998</v>
      </c>
      <c r="F12" s="102">
        <f t="shared" si="3"/>
        <v>285.50720000000001</v>
      </c>
      <c r="G12" s="102">
        <f t="shared" si="1"/>
        <v>203.22679999999997</v>
      </c>
      <c r="H12" s="102"/>
      <c r="I12" s="15"/>
      <c r="J12" s="102"/>
      <c r="K12" s="102"/>
      <c r="L12" s="123"/>
      <c r="M12" s="114"/>
      <c r="N12" s="102"/>
      <c r="O12" s="102"/>
      <c r="P12" s="102"/>
      <c r="Q12" s="102"/>
    </row>
    <row r="13" spans="1:18" ht="12.75" customHeight="1" x14ac:dyDescent="0.2">
      <c r="A13" s="102">
        <f t="shared" ref="A13:B13" si="12">A12+100</f>
        <v>25101</v>
      </c>
      <c r="B13" s="102">
        <f t="shared" si="12"/>
        <v>25200</v>
      </c>
      <c r="C13" s="107">
        <f t="shared" si="0"/>
        <v>25150.5</v>
      </c>
      <c r="D13" s="107">
        <f t="shared" si="2"/>
        <v>22740.5</v>
      </c>
      <c r="E13" s="102">
        <f>'Regular 2'!F26</f>
        <v>492.13399999999996</v>
      </c>
      <c r="F13" s="102">
        <f t="shared" si="3"/>
        <v>276.50720000000001</v>
      </c>
      <c r="G13" s="102">
        <f t="shared" si="1"/>
        <v>215.62679999999995</v>
      </c>
      <c r="H13" s="102"/>
      <c r="I13" s="15"/>
      <c r="J13" s="102"/>
      <c r="K13" s="102"/>
      <c r="L13" s="123"/>
      <c r="M13" s="114"/>
      <c r="N13" s="102"/>
      <c r="O13" s="102"/>
      <c r="P13" s="102"/>
      <c r="Q13" s="102"/>
    </row>
    <row r="14" spans="1:18" ht="12.75" customHeight="1" x14ac:dyDescent="0.2">
      <c r="A14" s="102">
        <f t="shared" ref="A14:B14" si="13">A13+100</f>
        <v>25201</v>
      </c>
      <c r="B14" s="102">
        <f t="shared" si="13"/>
        <v>25300</v>
      </c>
      <c r="C14" s="107">
        <f t="shared" si="0"/>
        <v>25250.5</v>
      </c>
      <c r="D14" s="107">
        <f t="shared" si="2"/>
        <v>22840.5</v>
      </c>
      <c r="E14" s="102">
        <f>'Regular 2'!F27</f>
        <v>495.53400000000005</v>
      </c>
      <c r="F14" s="102">
        <f t="shared" si="3"/>
        <v>267.50720000000001</v>
      </c>
      <c r="G14" s="102">
        <f t="shared" si="1"/>
        <v>228.02680000000004</v>
      </c>
      <c r="H14" s="102"/>
      <c r="I14" s="15"/>
      <c r="J14" s="102"/>
      <c r="K14" s="102"/>
      <c r="L14" s="123"/>
      <c r="M14" s="114"/>
      <c r="N14" s="102"/>
      <c r="O14" s="102"/>
      <c r="P14" s="102"/>
      <c r="Q14" s="102"/>
    </row>
    <row r="15" spans="1:18" ht="12.75" customHeight="1" x14ac:dyDescent="0.2">
      <c r="A15" s="102">
        <f t="shared" ref="A15:B15" si="14">A14+100</f>
        <v>25301</v>
      </c>
      <c r="B15" s="102">
        <f t="shared" si="14"/>
        <v>25400</v>
      </c>
      <c r="C15" s="107">
        <f t="shared" si="0"/>
        <v>25350.5</v>
      </c>
      <c r="D15" s="107">
        <f t="shared" si="2"/>
        <v>22940.5</v>
      </c>
      <c r="E15" s="102">
        <f>'Regular 2'!F28</f>
        <v>498.93400000000003</v>
      </c>
      <c r="F15" s="102">
        <f t="shared" si="3"/>
        <v>258.50720000000001</v>
      </c>
      <c r="G15" s="102">
        <f t="shared" si="1"/>
        <v>240.42680000000001</v>
      </c>
      <c r="H15" s="102"/>
      <c r="I15" s="15"/>
      <c r="J15" s="102"/>
      <c r="K15" s="102"/>
      <c r="L15" s="118"/>
      <c r="M15" s="114"/>
      <c r="N15" s="102"/>
      <c r="O15" s="102"/>
      <c r="P15" s="102"/>
    </row>
    <row r="16" spans="1:18" ht="12.75" customHeight="1" x14ac:dyDescent="0.2">
      <c r="A16" s="102">
        <f t="shared" ref="A16:B16" si="15">A15+100</f>
        <v>25401</v>
      </c>
      <c r="B16" s="102">
        <f t="shared" si="15"/>
        <v>25500</v>
      </c>
      <c r="C16" s="107">
        <f t="shared" si="0"/>
        <v>25450.5</v>
      </c>
      <c r="D16" s="107">
        <f t="shared" si="2"/>
        <v>23040.5</v>
      </c>
      <c r="E16" s="102">
        <f>'Regular 2'!F30</f>
        <v>502.334</v>
      </c>
      <c r="F16" s="102">
        <f t="shared" si="3"/>
        <v>249.50720000000001</v>
      </c>
      <c r="G16" s="102">
        <f t="shared" si="1"/>
        <v>252.82679999999999</v>
      </c>
      <c r="H16" s="102"/>
      <c r="I16" s="15"/>
      <c r="J16" s="102"/>
      <c r="K16" s="102"/>
      <c r="L16" s="118"/>
      <c r="M16" s="114"/>
      <c r="N16" s="102"/>
      <c r="O16" s="102"/>
      <c r="P16" s="102"/>
    </row>
    <row r="17" spans="1:16" ht="12.75" customHeight="1" x14ac:dyDescent="0.2">
      <c r="A17" s="102">
        <f t="shared" ref="A17:B17" si="16">A16+100</f>
        <v>25501</v>
      </c>
      <c r="B17" s="102">
        <f t="shared" si="16"/>
        <v>25600</v>
      </c>
      <c r="C17" s="107">
        <f t="shared" si="0"/>
        <v>25550.5</v>
      </c>
      <c r="D17" s="107">
        <f t="shared" si="2"/>
        <v>23140.5</v>
      </c>
      <c r="E17" s="102">
        <f>'Regular 2'!F31</f>
        <v>505.73399999999998</v>
      </c>
      <c r="F17" s="102">
        <f t="shared" si="3"/>
        <v>240.50720000000001</v>
      </c>
      <c r="G17" s="102">
        <f t="shared" si="1"/>
        <v>265.22679999999997</v>
      </c>
      <c r="H17" s="102"/>
      <c r="I17" s="15"/>
      <c r="J17" s="102"/>
      <c r="K17" s="102"/>
      <c r="L17" s="118"/>
      <c r="M17" s="114"/>
      <c r="N17" s="102"/>
      <c r="O17" s="102"/>
      <c r="P17" s="102"/>
    </row>
    <row r="18" spans="1:16" ht="12.75" customHeight="1" x14ac:dyDescent="0.2">
      <c r="A18" s="102">
        <f t="shared" ref="A18:B18" si="17">A17+100</f>
        <v>25601</v>
      </c>
      <c r="B18" s="102">
        <f t="shared" si="17"/>
        <v>25700</v>
      </c>
      <c r="C18" s="107">
        <f t="shared" si="0"/>
        <v>25650.5</v>
      </c>
      <c r="D18" s="107">
        <f t="shared" si="2"/>
        <v>23240.5</v>
      </c>
      <c r="E18" s="102">
        <f>'Regular 2'!F32</f>
        <v>509.13399999999996</v>
      </c>
      <c r="F18" s="102">
        <f t="shared" si="3"/>
        <v>231.50720000000001</v>
      </c>
      <c r="G18" s="102">
        <f t="shared" si="1"/>
        <v>277.62679999999995</v>
      </c>
      <c r="H18" s="102"/>
      <c r="I18" s="15"/>
      <c r="J18" s="102"/>
      <c r="K18" s="102"/>
      <c r="L18" s="118"/>
      <c r="M18" s="114"/>
      <c r="N18" s="102"/>
      <c r="O18" s="102"/>
      <c r="P18" s="102"/>
    </row>
    <row r="19" spans="1:16" ht="12.75" customHeight="1" x14ac:dyDescent="0.2">
      <c r="A19" s="102">
        <f t="shared" ref="A19:B19" si="18">A18+100</f>
        <v>25701</v>
      </c>
      <c r="B19" s="102">
        <f t="shared" si="18"/>
        <v>25800</v>
      </c>
      <c r="C19" s="107">
        <f t="shared" si="0"/>
        <v>25750.5</v>
      </c>
      <c r="D19" s="107">
        <f t="shared" si="2"/>
        <v>23340.5</v>
      </c>
      <c r="E19" s="102">
        <f>'Regular 2'!F33</f>
        <v>512.53400000000011</v>
      </c>
      <c r="F19" s="102">
        <f t="shared" si="3"/>
        <v>222.50720000000001</v>
      </c>
      <c r="G19" s="102">
        <f t="shared" si="1"/>
        <v>290.02680000000009</v>
      </c>
      <c r="H19" s="102"/>
      <c r="I19" s="15"/>
      <c r="J19" s="102"/>
      <c r="K19" s="102"/>
      <c r="L19" s="118"/>
      <c r="M19" s="114"/>
      <c r="N19" s="102"/>
      <c r="O19" s="102"/>
      <c r="P19" s="102"/>
    </row>
    <row r="20" spans="1:16" ht="12.75" customHeight="1" x14ac:dyDescent="0.2">
      <c r="A20" s="102">
        <f t="shared" ref="A20:B20" si="19">A19+100</f>
        <v>25801</v>
      </c>
      <c r="B20" s="102">
        <f t="shared" si="19"/>
        <v>25900</v>
      </c>
      <c r="C20" s="107">
        <f t="shared" si="0"/>
        <v>25850.5</v>
      </c>
      <c r="D20" s="107">
        <f t="shared" si="2"/>
        <v>23440.5</v>
      </c>
      <c r="E20" s="102">
        <f>'Regular 2'!F34</f>
        <v>515.93399999999997</v>
      </c>
      <c r="F20" s="102">
        <f t="shared" si="3"/>
        <v>213.50720000000001</v>
      </c>
      <c r="G20" s="102">
        <f t="shared" si="1"/>
        <v>302.42679999999996</v>
      </c>
      <c r="H20" s="102"/>
      <c r="I20" s="15"/>
      <c r="J20" s="102"/>
      <c r="K20" s="102"/>
      <c r="L20" s="118"/>
      <c r="M20" s="114"/>
      <c r="N20" s="102"/>
      <c r="O20" s="102"/>
      <c r="P20" s="102"/>
    </row>
    <row r="21" spans="1:16" ht="12.75" customHeight="1" x14ac:dyDescent="0.2">
      <c r="A21" s="102">
        <f t="shared" ref="A21:B21" si="20">A20+100</f>
        <v>25901</v>
      </c>
      <c r="B21" s="102">
        <f t="shared" si="20"/>
        <v>26000</v>
      </c>
      <c r="C21" s="107">
        <f t="shared" si="0"/>
        <v>25950.5</v>
      </c>
      <c r="D21" s="107">
        <f t="shared" si="2"/>
        <v>23540.5</v>
      </c>
      <c r="E21" s="102">
        <f>'Regular 2'!F35</f>
        <v>519.33400000000006</v>
      </c>
      <c r="F21" s="102">
        <f t="shared" si="3"/>
        <v>204.50720000000001</v>
      </c>
      <c r="G21" s="102">
        <f t="shared" si="1"/>
        <v>314.82680000000005</v>
      </c>
      <c r="H21" s="102"/>
      <c r="I21" s="15"/>
      <c r="J21" s="102"/>
      <c r="K21" s="102"/>
      <c r="L21" s="118"/>
      <c r="M21" s="114"/>
      <c r="N21" s="102"/>
      <c r="O21" s="102"/>
      <c r="P21" s="102"/>
    </row>
    <row r="22" spans="1:16" ht="12.75" customHeight="1" x14ac:dyDescent="0.2">
      <c r="A22" s="102">
        <f t="shared" ref="A22:B22" si="21">A21+100</f>
        <v>26001</v>
      </c>
      <c r="B22" s="102">
        <f t="shared" si="21"/>
        <v>26100</v>
      </c>
      <c r="C22" s="107">
        <f t="shared" si="0"/>
        <v>26050.5</v>
      </c>
      <c r="D22" s="107">
        <f t="shared" si="2"/>
        <v>23640.5</v>
      </c>
      <c r="E22" s="102">
        <f>'Regular 2'!F36</f>
        <v>522.73399999999992</v>
      </c>
      <c r="F22" s="102">
        <f t="shared" si="3"/>
        <v>195.50720000000001</v>
      </c>
      <c r="G22" s="102">
        <f t="shared" si="1"/>
        <v>327.22679999999991</v>
      </c>
      <c r="H22" s="102"/>
      <c r="I22" s="15"/>
      <c r="J22" s="102"/>
      <c r="K22" s="102"/>
      <c r="L22" s="118"/>
      <c r="M22" s="114"/>
      <c r="N22" s="102"/>
      <c r="O22" s="102"/>
      <c r="P22" s="102"/>
    </row>
    <row r="23" spans="1:16" ht="12.75" customHeight="1" x14ac:dyDescent="0.2">
      <c r="A23" s="102">
        <f t="shared" ref="A23:B23" si="22">A22+100</f>
        <v>26101</v>
      </c>
      <c r="B23" s="102">
        <f t="shared" si="22"/>
        <v>26200</v>
      </c>
      <c r="C23" s="107">
        <f t="shared" si="0"/>
        <v>26150.5</v>
      </c>
      <c r="D23" s="107">
        <f t="shared" si="2"/>
        <v>23740.5</v>
      </c>
      <c r="E23" s="102">
        <f>'Regular 2'!F37</f>
        <v>526.13400000000001</v>
      </c>
      <c r="F23" s="102">
        <f t="shared" si="3"/>
        <v>186.50720000000001</v>
      </c>
      <c r="G23" s="102">
        <f t="shared" si="1"/>
        <v>339.6268</v>
      </c>
      <c r="H23" s="102"/>
      <c r="I23" s="15"/>
      <c r="J23" s="102"/>
      <c r="K23" s="102"/>
      <c r="L23" s="118"/>
      <c r="M23" s="114"/>
      <c r="N23" s="102"/>
      <c r="O23" s="102"/>
      <c r="P23" s="102"/>
    </row>
    <row r="24" spans="1:16" ht="12.75" customHeight="1" x14ac:dyDescent="0.2">
      <c r="A24" s="102">
        <f t="shared" ref="A24:B24" si="23">A23+100</f>
        <v>26201</v>
      </c>
      <c r="B24" s="102">
        <f t="shared" si="23"/>
        <v>26300</v>
      </c>
      <c r="C24" s="107">
        <f t="shared" si="0"/>
        <v>26250.5</v>
      </c>
      <c r="D24" s="107">
        <f t="shared" si="2"/>
        <v>23840.5</v>
      </c>
      <c r="E24" s="102">
        <f>'Regular 2'!F38</f>
        <v>529.53400000000011</v>
      </c>
      <c r="F24" s="102">
        <f t="shared" si="3"/>
        <v>177.50720000000001</v>
      </c>
      <c r="G24" s="102">
        <f t="shared" si="1"/>
        <v>352.02680000000009</v>
      </c>
      <c r="H24" s="102"/>
      <c r="I24" s="15"/>
      <c r="J24" s="102"/>
      <c r="K24" s="102"/>
      <c r="L24" s="118"/>
      <c r="M24" s="114"/>
      <c r="N24" s="102"/>
      <c r="O24" s="102"/>
      <c r="P24" s="102"/>
    </row>
    <row r="25" spans="1:16" ht="12.75" customHeight="1" x14ac:dyDescent="0.2">
      <c r="A25" s="102">
        <f t="shared" ref="A25:B25" si="24">A24+100</f>
        <v>26301</v>
      </c>
      <c r="B25" s="102">
        <f t="shared" si="24"/>
        <v>26400</v>
      </c>
      <c r="C25" s="107">
        <f t="shared" si="0"/>
        <v>26350.5</v>
      </c>
      <c r="D25" s="107">
        <f t="shared" si="2"/>
        <v>23940.5</v>
      </c>
      <c r="E25" s="102">
        <f>'Regular 2'!F39</f>
        <v>532.93399999999997</v>
      </c>
      <c r="F25" s="102">
        <f t="shared" si="3"/>
        <v>168.50720000000001</v>
      </c>
      <c r="G25" s="102">
        <f t="shared" si="1"/>
        <v>364.42679999999996</v>
      </c>
      <c r="H25" s="102"/>
      <c r="I25" s="15"/>
      <c r="J25" s="102"/>
      <c r="K25" s="102"/>
      <c r="L25" s="118"/>
      <c r="M25" s="114"/>
      <c r="N25" s="102"/>
      <c r="O25" s="102"/>
      <c r="P25" s="102"/>
    </row>
    <row r="26" spans="1:16" ht="12.75" customHeight="1" x14ac:dyDescent="0.2">
      <c r="A26" s="102">
        <f t="shared" ref="A26:B26" si="25">A25+100</f>
        <v>26401</v>
      </c>
      <c r="B26" s="102">
        <f t="shared" si="25"/>
        <v>26500</v>
      </c>
      <c r="C26" s="107">
        <f t="shared" si="0"/>
        <v>26450.5</v>
      </c>
      <c r="D26" s="107">
        <f t="shared" si="2"/>
        <v>24040.5</v>
      </c>
      <c r="E26" s="102">
        <f>'Regular 2'!F41</f>
        <v>536.33400000000006</v>
      </c>
      <c r="F26" s="102">
        <f t="shared" si="3"/>
        <v>159.50720000000001</v>
      </c>
      <c r="G26" s="102">
        <f t="shared" si="1"/>
        <v>376.82680000000005</v>
      </c>
      <c r="H26" s="102"/>
      <c r="I26" s="15"/>
      <c r="J26" s="102"/>
      <c r="K26" s="102"/>
      <c r="L26" s="118"/>
      <c r="M26" s="114"/>
      <c r="N26" s="102"/>
      <c r="O26" s="102"/>
      <c r="P26" s="102"/>
    </row>
    <row r="27" spans="1:16" ht="12.75" customHeight="1" x14ac:dyDescent="0.2">
      <c r="A27" s="102">
        <f t="shared" ref="A27:B27" si="26">A26+100</f>
        <v>26501</v>
      </c>
      <c r="B27" s="102">
        <f t="shared" si="26"/>
        <v>26600</v>
      </c>
      <c r="C27" s="107">
        <f t="shared" si="0"/>
        <v>26550.5</v>
      </c>
      <c r="D27" s="107">
        <f t="shared" si="2"/>
        <v>24140.5</v>
      </c>
      <c r="E27" s="102">
        <f>'Regular 2'!F42</f>
        <v>539.73399999999992</v>
      </c>
      <c r="F27" s="102">
        <f t="shared" si="3"/>
        <v>150.50720000000001</v>
      </c>
      <c r="G27" s="102">
        <f t="shared" si="1"/>
        <v>389.22679999999991</v>
      </c>
      <c r="H27" s="102"/>
      <c r="I27" s="15"/>
      <c r="J27" s="102"/>
      <c r="K27" s="102"/>
      <c r="L27" s="118"/>
      <c r="M27" s="114"/>
      <c r="N27" s="102"/>
      <c r="O27" s="102"/>
      <c r="P27" s="102"/>
    </row>
    <row r="28" spans="1:16" ht="12.75" customHeight="1" x14ac:dyDescent="0.2">
      <c r="A28" s="102">
        <f t="shared" ref="A28:B28" si="27">A27+100</f>
        <v>26601</v>
      </c>
      <c r="B28" s="102">
        <f t="shared" si="27"/>
        <v>26700</v>
      </c>
      <c r="C28" s="107">
        <f t="shared" si="0"/>
        <v>26650.5</v>
      </c>
      <c r="D28" s="107">
        <f t="shared" si="2"/>
        <v>24240.5</v>
      </c>
      <c r="E28" s="102">
        <f>'Regular 2'!F43</f>
        <v>543.13400000000001</v>
      </c>
      <c r="F28" s="102">
        <f t="shared" si="3"/>
        <v>141.50720000000001</v>
      </c>
      <c r="G28" s="102">
        <f t="shared" si="1"/>
        <v>401.6268</v>
      </c>
      <c r="H28" s="102"/>
      <c r="I28" s="15"/>
      <c r="J28" s="102"/>
      <c r="K28" s="102"/>
      <c r="L28" s="118"/>
      <c r="M28" s="114"/>
      <c r="N28" s="102"/>
      <c r="O28" s="102"/>
      <c r="P28" s="102"/>
    </row>
    <row r="29" spans="1:16" ht="12.75" customHeight="1" x14ac:dyDescent="0.2">
      <c r="A29" s="102">
        <f t="shared" ref="A29:B29" si="28">A28+100</f>
        <v>26701</v>
      </c>
      <c r="B29" s="102">
        <f t="shared" si="28"/>
        <v>26800</v>
      </c>
      <c r="C29" s="107">
        <f t="shared" si="0"/>
        <v>26750.5</v>
      </c>
      <c r="D29" s="107">
        <f t="shared" si="2"/>
        <v>24340.5</v>
      </c>
      <c r="E29" s="102">
        <f>'Regular 2'!F44</f>
        <v>546.53400000000011</v>
      </c>
      <c r="F29" s="102">
        <f t="shared" si="3"/>
        <v>132.50720000000001</v>
      </c>
      <c r="G29" s="102">
        <f t="shared" si="1"/>
        <v>414.02680000000009</v>
      </c>
      <c r="H29" s="102"/>
      <c r="I29" s="15"/>
      <c r="J29" s="102"/>
      <c r="K29" s="102"/>
      <c r="L29" s="118"/>
      <c r="M29" s="114"/>
      <c r="N29" s="102"/>
      <c r="O29" s="102"/>
      <c r="P29" s="102"/>
    </row>
    <row r="30" spans="1:16" ht="12.75" customHeight="1" x14ac:dyDescent="0.2">
      <c r="A30" s="102">
        <f t="shared" ref="A30:B30" si="29">A29+100</f>
        <v>26801</v>
      </c>
      <c r="B30" s="102">
        <f t="shared" si="29"/>
        <v>26900</v>
      </c>
      <c r="C30" s="107">
        <f t="shared" si="0"/>
        <v>26850.5</v>
      </c>
      <c r="D30" s="107">
        <f t="shared" si="2"/>
        <v>24440.5</v>
      </c>
      <c r="E30" s="102">
        <f>'Regular 2'!F45</f>
        <v>549.93399999999997</v>
      </c>
      <c r="F30" s="102">
        <f t="shared" si="3"/>
        <v>123.50720000000001</v>
      </c>
      <c r="G30" s="102">
        <f t="shared" si="1"/>
        <v>426.42679999999996</v>
      </c>
      <c r="H30" s="102"/>
      <c r="I30" s="15"/>
      <c r="J30" s="102"/>
      <c r="K30" s="102"/>
      <c r="L30" s="118"/>
      <c r="M30" s="114"/>
      <c r="N30" s="102"/>
      <c r="O30" s="102"/>
      <c r="P30" s="102"/>
    </row>
    <row r="31" spans="1:16" ht="12.75" customHeight="1" x14ac:dyDescent="0.2">
      <c r="A31" s="102">
        <f t="shared" ref="A31:B31" si="30">A30+100</f>
        <v>26901</v>
      </c>
      <c r="B31" s="102">
        <f t="shared" si="30"/>
        <v>27000</v>
      </c>
      <c r="C31" s="107">
        <f t="shared" si="0"/>
        <v>26950.5</v>
      </c>
      <c r="D31" s="107">
        <f t="shared" si="2"/>
        <v>24540.5</v>
      </c>
      <c r="E31" s="102">
        <f>'Regular 2'!F46</f>
        <v>553.33400000000006</v>
      </c>
      <c r="F31" s="102">
        <f t="shared" si="3"/>
        <v>114.50720000000001</v>
      </c>
      <c r="G31" s="102">
        <f t="shared" si="1"/>
        <v>438.82680000000005</v>
      </c>
      <c r="H31" s="102"/>
      <c r="I31" s="15"/>
      <c r="J31" s="102"/>
      <c r="K31" s="102"/>
      <c r="L31" s="118"/>
      <c r="M31" s="114"/>
      <c r="N31" s="102"/>
      <c r="O31" s="102"/>
      <c r="P31" s="102"/>
    </row>
    <row r="32" spans="1:16" ht="12.75" customHeight="1" x14ac:dyDescent="0.2">
      <c r="A32" s="102">
        <f t="shared" ref="A32:B32" si="31">A31+100</f>
        <v>27001</v>
      </c>
      <c r="B32" s="102">
        <f t="shared" si="31"/>
        <v>27100</v>
      </c>
      <c r="C32" s="107">
        <f t="shared" si="0"/>
        <v>27050.5</v>
      </c>
      <c r="D32" s="107">
        <f t="shared" si="2"/>
        <v>24640.5</v>
      </c>
      <c r="E32" s="102">
        <f>'Regular 2'!F47</f>
        <v>556.73399999999992</v>
      </c>
      <c r="F32" s="102">
        <f t="shared" si="3"/>
        <v>105.50720000000001</v>
      </c>
      <c r="G32" s="102">
        <f t="shared" si="1"/>
        <v>451.22679999999991</v>
      </c>
      <c r="H32" s="102"/>
      <c r="I32" s="15"/>
      <c r="J32" s="102"/>
      <c r="K32" s="102"/>
      <c r="L32" s="118"/>
      <c r="M32" s="114"/>
      <c r="N32" s="102"/>
      <c r="O32" s="102"/>
      <c r="P32" s="102"/>
    </row>
    <row r="33" spans="1:16" ht="12.75" customHeight="1" x14ac:dyDescent="0.2">
      <c r="A33" s="102">
        <f t="shared" ref="A33:B33" si="32">A32+100</f>
        <v>27101</v>
      </c>
      <c r="B33" s="102">
        <f t="shared" si="32"/>
        <v>27200</v>
      </c>
      <c r="C33" s="107">
        <f t="shared" si="0"/>
        <v>27150.5</v>
      </c>
      <c r="D33" s="107">
        <f t="shared" si="2"/>
        <v>24740.5</v>
      </c>
      <c r="E33" s="102">
        <f>'Regular 2'!F48</f>
        <v>560.13400000000001</v>
      </c>
      <c r="F33" s="102">
        <f t="shared" si="3"/>
        <v>96.507200000000012</v>
      </c>
      <c r="G33" s="102">
        <f t="shared" si="1"/>
        <v>463.6268</v>
      </c>
      <c r="H33" s="102"/>
      <c r="I33" s="15"/>
      <c r="J33" s="102"/>
      <c r="K33" s="102"/>
      <c r="L33" s="118"/>
      <c r="M33" s="114"/>
      <c r="N33" s="102"/>
      <c r="O33" s="102"/>
      <c r="P33" s="102"/>
    </row>
    <row r="34" spans="1:16" ht="12.75" customHeight="1" x14ac:dyDescent="0.2">
      <c r="A34" s="102">
        <f t="shared" ref="A34:B34" si="33">A33+100</f>
        <v>27201</v>
      </c>
      <c r="B34" s="102">
        <f t="shared" si="33"/>
        <v>27300</v>
      </c>
      <c r="C34" s="107">
        <f t="shared" si="0"/>
        <v>27250.5</v>
      </c>
      <c r="D34" s="107">
        <f t="shared" si="2"/>
        <v>24840.5</v>
      </c>
      <c r="E34" s="102">
        <f>'Regular 2'!F49</f>
        <v>563.53400000000011</v>
      </c>
      <c r="F34" s="102">
        <f t="shared" si="3"/>
        <v>87.507200000000012</v>
      </c>
      <c r="G34" s="102">
        <f t="shared" si="1"/>
        <v>476.02680000000009</v>
      </c>
      <c r="H34" s="102"/>
      <c r="I34" s="15"/>
      <c r="J34" s="102"/>
      <c r="K34" s="102"/>
      <c r="L34" s="118"/>
      <c r="M34" s="114"/>
      <c r="N34" s="102"/>
      <c r="O34" s="102"/>
      <c r="P34" s="102"/>
    </row>
    <row r="35" spans="1:16" ht="12.75" customHeight="1" x14ac:dyDescent="0.2">
      <c r="A35" s="102">
        <f t="shared" ref="A35:B35" si="34">A34+100</f>
        <v>27301</v>
      </c>
      <c r="B35" s="102">
        <f t="shared" si="34"/>
        <v>27400</v>
      </c>
      <c r="C35" s="107">
        <f t="shared" si="0"/>
        <v>27350.5</v>
      </c>
      <c r="D35" s="107">
        <f t="shared" si="2"/>
        <v>24940.5</v>
      </c>
      <c r="E35" s="102">
        <f>'Regular 2'!F50</f>
        <v>566.93399999999997</v>
      </c>
      <c r="F35" s="102">
        <f t="shared" si="3"/>
        <v>78.507200000000012</v>
      </c>
      <c r="G35" s="102">
        <f t="shared" si="1"/>
        <v>488.42679999999996</v>
      </c>
      <c r="H35" s="102"/>
      <c r="I35" s="15"/>
      <c r="J35" s="102"/>
      <c r="K35" s="102"/>
      <c r="L35" s="123"/>
      <c r="M35" s="114"/>
      <c r="N35" s="102"/>
      <c r="O35" s="102"/>
      <c r="P35" s="102"/>
    </row>
    <row r="36" spans="1:16" ht="12.75" customHeight="1" x14ac:dyDescent="0.2">
      <c r="A36" s="102">
        <f t="shared" ref="A36:B36" si="35">A35+100</f>
        <v>27401</v>
      </c>
      <c r="B36" s="102">
        <f t="shared" si="35"/>
        <v>27500</v>
      </c>
      <c r="C36" s="107">
        <f t="shared" si="0"/>
        <v>27450.5</v>
      </c>
      <c r="D36" s="107">
        <f t="shared" si="2"/>
        <v>25040.5</v>
      </c>
      <c r="E36" s="102">
        <f>'Regular 2'!F52</f>
        <v>570.33400000000006</v>
      </c>
      <c r="F36" s="102">
        <f t="shared" si="3"/>
        <v>69.507200000000012</v>
      </c>
      <c r="G36" s="102">
        <f t="shared" si="1"/>
        <v>500.82680000000005</v>
      </c>
      <c r="H36" s="102"/>
      <c r="I36" s="15"/>
      <c r="J36" s="102"/>
      <c r="K36" s="102"/>
      <c r="L36" s="123"/>
      <c r="M36" s="114"/>
      <c r="N36" s="102"/>
      <c r="O36" s="102"/>
      <c r="P36" s="102"/>
    </row>
    <row r="37" spans="1:16" ht="12.75" customHeight="1" x14ac:dyDescent="0.2">
      <c r="A37" s="102">
        <f t="shared" ref="A37:B37" si="36">A36+100</f>
        <v>27501</v>
      </c>
      <c r="B37" s="102">
        <f t="shared" si="36"/>
        <v>27600</v>
      </c>
      <c r="C37" s="107">
        <f t="shared" si="0"/>
        <v>27550.5</v>
      </c>
      <c r="D37" s="107">
        <f t="shared" si="2"/>
        <v>25140.5</v>
      </c>
      <c r="E37" s="102">
        <f>'Regular 2'!F53</f>
        <v>573.73399999999992</v>
      </c>
      <c r="F37" s="102">
        <f t="shared" si="3"/>
        <v>60.507200000000012</v>
      </c>
      <c r="G37" s="102">
        <f t="shared" si="1"/>
        <v>513.22679999999991</v>
      </c>
      <c r="H37" s="102"/>
      <c r="I37" s="15"/>
      <c r="J37" s="102"/>
      <c r="K37" s="102"/>
      <c r="L37" s="123"/>
      <c r="M37" s="114"/>
      <c r="N37" s="102"/>
      <c r="O37" s="102"/>
      <c r="P37" s="102"/>
    </row>
    <row r="38" spans="1:16" ht="12.75" customHeight="1" x14ac:dyDescent="0.2">
      <c r="A38" s="102">
        <f t="shared" ref="A38:B38" si="37">A37+100</f>
        <v>27601</v>
      </c>
      <c r="B38" s="102">
        <f t="shared" si="37"/>
        <v>27700</v>
      </c>
      <c r="C38" s="107">
        <f t="shared" si="0"/>
        <v>27650.5</v>
      </c>
      <c r="D38" s="107">
        <f t="shared" si="2"/>
        <v>25240.5</v>
      </c>
      <c r="E38" s="102">
        <f>'Regular 2'!F54</f>
        <v>577.13400000000001</v>
      </c>
      <c r="F38" s="102">
        <f t="shared" si="3"/>
        <v>51.507200000000012</v>
      </c>
      <c r="G38" s="102">
        <f t="shared" si="1"/>
        <v>525.6268</v>
      </c>
      <c r="H38" s="102"/>
      <c r="I38" s="15"/>
      <c r="J38" s="102"/>
      <c r="K38" s="102"/>
      <c r="L38" s="123"/>
      <c r="M38" s="114"/>
      <c r="N38" s="102"/>
      <c r="O38" s="102"/>
      <c r="P38" s="102"/>
    </row>
    <row r="39" spans="1:16" ht="12.75" customHeight="1" x14ac:dyDescent="0.2">
      <c r="A39" s="102">
        <f t="shared" ref="A39:B39" si="38">A38+100</f>
        <v>27701</v>
      </c>
      <c r="B39" s="102">
        <f t="shared" si="38"/>
        <v>27800</v>
      </c>
      <c r="C39" s="107">
        <f t="shared" si="0"/>
        <v>27750.5</v>
      </c>
      <c r="D39" s="107">
        <f t="shared" si="2"/>
        <v>25340.5</v>
      </c>
      <c r="E39" s="102">
        <f>'Regular 2'!F55</f>
        <v>580.53400000000011</v>
      </c>
      <c r="F39" s="102">
        <f t="shared" si="3"/>
        <v>42.507200000000012</v>
      </c>
      <c r="G39" s="102">
        <f t="shared" si="1"/>
        <v>538.02680000000009</v>
      </c>
      <c r="H39" s="102"/>
      <c r="I39" s="15"/>
      <c r="J39" s="102"/>
      <c r="K39" s="102"/>
      <c r="L39" s="123"/>
      <c r="M39" s="114"/>
      <c r="N39" s="102"/>
      <c r="O39" s="102"/>
      <c r="P39" s="102"/>
    </row>
    <row r="40" spans="1:16" ht="12.75" customHeight="1" x14ac:dyDescent="0.2">
      <c r="A40" s="102">
        <f t="shared" ref="A40:B40" si="39">A39+100</f>
        <v>27801</v>
      </c>
      <c r="B40" s="102">
        <f t="shared" si="39"/>
        <v>27900</v>
      </c>
      <c r="C40" s="107">
        <f t="shared" si="0"/>
        <v>27850.5</v>
      </c>
      <c r="D40" s="107">
        <f t="shared" si="2"/>
        <v>25440.5</v>
      </c>
      <c r="E40" s="102">
        <f>'Regular 2'!F56</f>
        <v>583.93399999999997</v>
      </c>
      <c r="F40" s="102">
        <f t="shared" si="3"/>
        <v>33.507200000000012</v>
      </c>
      <c r="G40" s="102">
        <f t="shared" si="1"/>
        <v>550.42679999999996</v>
      </c>
      <c r="H40" s="102"/>
      <c r="J40" s="102"/>
      <c r="K40" s="102"/>
    </row>
    <row r="41" spans="1:16" ht="12.75" customHeight="1" x14ac:dyDescent="0.2">
      <c r="A41" s="102">
        <f t="shared" ref="A41:B41" si="40">A40+100</f>
        <v>27901</v>
      </c>
      <c r="B41" s="102">
        <f t="shared" si="40"/>
        <v>28000</v>
      </c>
      <c r="C41" s="107">
        <f t="shared" si="0"/>
        <v>27950.5</v>
      </c>
      <c r="D41" s="107">
        <f t="shared" si="2"/>
        <v>25540.5</v>
      </c>
      <c r="E41" s="102">
        <f>'Regular 2'!F57</f>
        <v>587.33400000000006</v>
      </c>
      <c r="F41" s="102">
        <f t="shared" si="3"/>
        <v>24.507200000000012</v>
      </c>
      <c r="G41" s="102">
        <f t="shared" si="1"/>
        <v>562.82680000000005</v>
      </c>
      <c r="H41" s="102"/>
      <c r="J41" s="102"/>
      <c r="K41" s="102"/>
    </row>
    <row r="42" spans="1:16" ht="12.75" customHeight="1" x14ac:dyDescent="0.2">
      <c r="A42" s="102">
        <f t="shared" ref="A42:B42" si="41">A41+100</f>
        <v>28001</v>
      </c>
      <c r="B42" s="102">
        <f t="shared" si="41"/>
        <v>28100</v>
      </c>
      <c r="C42" s="107">
        <f t="shared" si="0"/>
        <v>28050.5</v>
      </c>
      <c r="D42" s="107">
        <f t="shared" si="2"/>
        <v>25640.5</v>
      </c>
      <c r="E42" s="102">
        <f>'Regular 2'!F58</f>
        <v>590.73399999999992</v>
      </c>
      <c r="F42" s="102">
        <f t="shared" si="3"/>
        <v>15.507200000000012</v>
      </c>
      <c r="G42" s="102">
        <f t="shared" si="1"/>
        <v>575.22679999999991</v>
      </c>
      <c r="H42" s="102"/>
      <c r="I42" s="102"/>
      <c r="J42" s="102"/>
      <c r="K42" s="102"/>
    </row>
    <row r="43" spans="1:16" ht="12.75" customHeight="1" x14ac:dyDescent="0.2">
      <c r="A43" s="102">
        <f t="shared" ref="A43:B43" si="42">A42+100</f>
        <v>28101</v>
      </c>
      <c r="B43" s="102">
        <f t="shared" si="42"/>
        <v>28200</v>
      </c>
      <c r="C43" s="107">
        <f t="shared" ref="C43" si="43">(A43+B43)/2</f>
        <v>28150.5</v>
      </c>
      <c r="D43" s="107">
        <f t="shared" si="2"/>
        <v>25740.5</v>
      </c>
      <c r="E43" s="102">
        <f>'Regular 2'!F59</f>
        <v>594.38900000000001</v>
      </c>
      <c r="F43" s="102">
        <f t="shared" si="3"/>
        <v>6.5072000000000116</v>
      </c>
      <c r="G43" s="102">
        <f t="shared" ref="G43" si="44">E43-F43</f>
        <v>587.8818</v>
      </c>
      <c r="H43" s="102"/>
      <c r="I43" s="102"/>
      <c r="J43" s="102"/>
      <c r="K43" s="102"/>
    </row>
    <row r="44" spans="1:16" ht="12.75" customHeight="1" x14ac:dyDescent="0.2">
      <c r="A44" s="102"/>
      <c r="B44" s="102"/>
      <c r="C44" s="107"/>
      <c r="D44" s="107"/>
      <c r="E44" s="102"/>
      <c r="F44" s="102"/>
      <c r="G44" s="102"/>
      <c r="H44" s="102"/>
      <c r="J44" s="102"/>
      <c r="K44" s="102"/>
    </row>
    <row r="45" spans="1:16" ht="12.75" customHeight="1" x14ac:dyDescent="0.2">
      <c r="E45" s="102"/>
      <c r="J45" s="102"/>
      <c r="K45" s="102"/>
    </row>
    <row r="46" spans="1:16" ht="12.75" customHeight="1" x14ac:dyDescent="0.2">
      <c r="E46" s="102"/>
      <c r="J46" s="102"/>
      <c r="K46" s="102"/>
    </row>
    <row r="47" spans="1:16" ht="12.75" customHeight="1" x14ac:dyDescent="0.2">
      <c r="E47" s="102"/>
      <c r="J47" s="102"/>
      <c r="K47" s="102"/>
    </row>
    <row r="48" spans="1:16" ht="12.75" customHeight="1" x14ac:dyDescent="0.2">
      <c r="E48" s="102"/>
      <c r="J48" s="102"/>
      <c r="K48" s="102"/>
    </row>
    <row r="49" spans="5:16" ht="12.75" customHeight="1" x14ac:dyDescent="0.2">
      <c r="E49" s="102"/>
      <c r="J49" s="102"/>
      <c r="K49" s="102"/>
    </row>
    <row r="50" spans="5:16" ht="12.75" customHeight="1" x14ac:dyDescent="0.2">
      <c r="E50" s="102"/>
      <c r="J50" s="102"/>
      <c r="K50" s="102"/>
    </row>
    <row r="51" spans="5:16" ht="12.75" customHeight="1" x14ac:dyDescent="0.2">
      <c r="E51" s="102"/>
      <c r="J51" s="102"/>
      <c r="K51" s="102"/>
    </row>
    <row r="52" spans="5:16" ht="12.75" customHeight="1" x14ac:dyDescent="0.2">
      <c r="E52" s="102"/>
      <c r="J52" s="102"/>
      <c r="K52" s="102"/>
    </row>
    <row r="53" spans="5:16" ht="12.75" customHeight="1" x14ac:dyDescent="0.2">
      <c r="E53" s="102"/>
      <c r="J53" s="102"/>
      <c r="K53" s="102"/>
    </row>
    <row r="54" spans="5:16" ht="12.75" customHeight="1" x14ac:dyDescent="0.2">
      <c r="E54" s="102"/>
      <c r="J54" s="102"/>
      <c r="K54" s="102"/>
    </row>
    <row r="55" spans="5:16" ht="12.75" customHeight="1" x14ac:dyDescent="0.2">
      <c r="E55" s="102"/>
      <c r="J55" s="102"/>
      <c r="K55" s="102"/>
    </row>
    <row r="56" spans="5:16" ht="12.75" customHeight="1" x14ac:dyDescent="0.2">
      <c r="E56" s="102"/>
      <c r="J56" s="102"/>
      <c r="K56" s="102"/>
    </row>
    <row r="57" spans="5:16" ht="12.75" customHeight="1" x14ac:dyDescent="0.2">
      <c r="E57" s="102"/>
      <c r="J57" s="102"/>
      <c r="K57" s="102"/>
    </row>
    <row r="58" spans="5:16" ht="12.75" customHeight="1" x14ac:dyDescent="0.2">
      <c r="E58" s="102"/>
      <c r="F58" s="102"/>
      <c r="G58" s="102"/>
      <c r="H58" s="102"/>
      <c r="J58" s="102"/>
      <c r="K58" s="102"/>
    </row>
    <row r="59" spans="5:16" ht="12.75" customHeight="1" x14ac:dyDescent="0.2">
      <c r="E59" s="102"/>
      <c r="F59" s="102"/>
      <c r="G59" s="102"/>
      <c r="H59" s="102"/>
      <c r="J59" s="102"/>
      <c r="K59" s="102"/>
    </row>
    <row r="60" spans="5:16" ht="12.75" customHeight="1" x14ac:dyDescent="0.2">
      <c r="E60" s="102"/>
      <c r="F60" s="102"/>
      <c r="G60" s="102"/>
      <c r="H60" s="102"/>
      <c r="J60" s="102"/>
      <c r="K60" s="102"/>
    </row>
    <row r="61" spans="5:16" ht="12.75" customHeight="1" x14ac:dyDescent="0.2">
      <c r="E61" s="102"/>
      <c r="F61" s="102"/>
      <c r="G61" s="102"/>
      <c r="H61" s="102"/>
      <c r="J61" s="102"/>
      <c r="K61" s="102"/>
    </row>
    <row r="62" spans="5:16" ht="12.75" customHeight="1" x14ac:dyDescent="0.2">
      <c r="E62" s="102"/>
      <c r="F62" s="102"/>
      <c r="G62" s="102"/>
      <c r="H62" s="102"/>
      <c r="O62" s="102"/>
      <c r="P62" s="102"/>
    </row>
    <row r="63" spans="5:16" ht="12.75" customHeight="1" x14ac:dyDescent="0.2">
      <c r="E63" s="102"/>
      <c r="F63" s="102"/>
      <c r="G63" s="102"/>
      <c r="H63" s="102"/>
      <c r="O63" s="102"/>
      <c r="P63" s="102"/>
    </row>
    <row r="64" spans="5:16" ht="12.75" customHeight="1" x14ac:dyDescent="0.2">
      <c r="E64" s="102"/>
      <c r="F64" s="102"/>
      <c r="G64" s="102"/>
      <c r="H64" s="102"/>
      <c r="O64" s="102"/>
      <c r="P64" s="102"/>
    </row>
    <row r="65" spans="5:16" ht="12.75" customHeight="1" x14ac:dyDescent="0.2">
      <c r="E65" s="102"/>
      <c r="F65" s="102"/>
      <c r="G65" s="102"/>
      <c r="H65" s="102"/>
      <c r="O65" s="102"/>
      <c r="P65" s="102"/>
    </row>
    <row r="66" spans="5:16" ht="12.75" customHeight="1" x14ac:dyDescent="0.2">
      <c r="E66" s="102"/>
      <c r="F66" s="102"/>
      <c r="G66" s="102"/>
      <c r="H66" s="102"/>
      <c r="O66" s="102"/>
      <c r="P66" s="102"/>
    </row>
    <row r="67" spans="5:16" ht="12.75" customHeight="1" x14ac:dyDescent="0.2">
      <c r="E67" s="102"/>
      <c r="F67" s="102"/>
      <c r="G67" s="102"/>
      <c r="H67" s="102"/>
      <c r="O67" s="102"/>
      <c r="P67" s="102"/>
    </row>
    <row r="68" spans="5:16" ht="12.75" customHeight="1" x14ac:dyDescent="0.2">
      <c r="E68" s="102"/>
      <c r="F68" s="102"/>
      <c r="G68" s="102"/>
      <c r="H68" s="102"/>
      <c r="O68" s="102"/>
      <c r="P68" s="102"/>
    </row>
    <row r="69" spans="5:16" ht="12.75" customHeight="1" x14ac:dyDescent="0.2">
      <c r="E69" s="102"/>
      <c r="F69" s="102"/>
      <c r="G69" s="102"/>
      <c r="H69" s="102"/>
      <c r="O69" s="102"/>
      <c r="P69" s="102"/>
    </row>
    <row r="70" spans="5:16" ht="12.75" customHeight="1" x14ac:dyDescent="0.2">
      <c r="E70" s="102"/>
      <c r="F70" s="102"/>
      <c r="G70" s="102"/>
      <c r="H70" s="102"/>
      <c r="O70" s="102"/>
      <c r="P70" s="102"/>
    </row>
    <row r="71" spans="5:16" ht="12.75" customHeight="1" x14ac:dyDescent="0.2">
      <c r="E71" s="102"/>
      <c r="F71" s="102"/>
      <c r="G71" s="102"/>
      <c r="H71" s="102"/>
      <c r="O71" s="102"/>
      <c r="P71" s="102"/>
    </row>
    <row r="72" spans="5:16" ht="12.75" customHeight="1" x14ac:dyDescent="0.2">
      <c r="E72" s="102"/>
      <c r="F72" s="102"/>
      <c r="G72" s="102"/>
      <c r="H72" s="102"/>
      <c r="O72" s="102"/>
      <c r="P72" s="102"/>
    </row>
    <row r="73" spans="5:16" ht="12.75" customHeight="1" x14ac:dyDescent="0.2">
      <c r="E73" s="102"/>
      <c r="F73" s="102"/>
      <c r="G73" s="102"/>
      <c r="H73" s="102"/>
      <c r="O73" s="102"/>
      <c r="P73" s="102"/>
    </row>
    <row r="74" spans="5:16" ht="12.75" customHeight="1" x14ac:dyDescent="0.2">
      <c r="E74" s="102"/>
      <c r="F74" s="102"/>
      <c r="G74" s="102"/>
      <c r="H74" s="102"/>
      <c r="O74" s="102"/>
      <c r="P74" s="102"/>
    </row>
    <row r="75" spans="5:16" ht="12.75" customHeight="1" x14ac:dyDescent="0.2">
      <c r="E75" s="102"/>
      <c r="F75" s="102"/>
      <c r="G75" s="102"/>
      <c r="H75" s="102"/>
      <c r="O75" s="102"/>
      <c r="P75" s="102"/>
    </row>
    <row r="76" spans="5:16" ht="12.75" customHeight="1" x14ac:dyDescent="0.2">
      <c r="E76" s="102"/>
      <c r="F76" s="102"/>
      <c r="G76" s="102"/>
      <c r="H76" s="102"/>
      <c r="O76" s="102"/>
      <c r="P76" s="102"/>
    </row>
    <row r="77" spans="5:16" ht="12.75" customHeight="1" x14ac:dyDescent="0.2">
      <c r="E77" s="102"/>
      <c r="F77" s="102"/>
      <c r="G77" s="102"/>
      <c r="H77" s="102"/>
      <c r="O77" s="102"/>
      <c r="P77" s="102"/>
    </row>
    <row r="78" spans="5:16" ht="12.75" customHeight="1" x14ac:dyDescent="0.2">
      <c r="E78" s="102"/>
      <c r="F78" s="102"/>
      <c r="G78" s="102"/>
      <c r="H78" s="102"/>
      <c r="O78" s="102"/>
      <c r="P78" s="102"/>
    </row>
    <row r="79" spans="5:16" ht="12.75" customHeight="1" x14ac:dyDescent="0.2">
      <c r="E79" s="102"/>
      <c r="F79" s="102"/>
      <c r="G79" s="102"/>
      <c r="H79" s="102"/>
      <c r="O79" s="102"/>
      <c r="P79" s="102"/>
    </row>
    <row r="80" spans="5:16" ht="12.75" customHeight="1" x14ac:dyDescent="0.2">
      <c r="E80" s="102"/>
      <c r="F80" s="102"/>
      <c r="G80" s="102"/>
      <c r="H80" s="102"/>
      <c r="O80" s="102"/>
      <c r="P80" s="102"/>
    </row>
    <row r="81" spans="5:16" ht="12.75" customHeight="1" x14ac:dyDescent="0.2">
      <c r="E81" s="102"/>
      <c r="F81" s="102"/>
      <c r="G81" s="102"/>
      <c r="H81" s="102"/>
      <c r="O81" s="102"/>
      <c r="P81" s="102"/>
    </row>
    <row r="82" spans="5:16" ht="12.75" customHeight="1" x14ac:dyDescent="0.2">
      <c r="E82" s="102"/>
      <c r="F82" s="102"/>
      <c r="G82" s="102"/>
      <c r="H82" s="102"/>
      <c r="O82" s="102"/>
      <c r="P82" s="102"/>
    </row>
    <row r="83" spans="5:16" ht="12.75" customHeight="1" x14ac:dyDescent="0.2">
      <c r="E83" s="102"/>
      <c r="F83" s="102"/>
      <c r="G83" s="102"/>
      <c r="H83" s="102"/>
      <c r="O83" s="102"/>
      <c r="P83" s="102"/>
    </row>
    <row r="84" spans="5:16" ht="12.75" customHeight="1" x14ac:dyDescent="0.2">
      <c r="E84" s="102"/>
      <c r="F84" s="102"/>
      <c r="G84" s="102"/>
      <c r="H84" s="102"/>
      <c r="O84" s="102"/>
      <c r="P84" s="102"/>
    </row>
    <row r="85" spans="5:16" ht="12.75" customHeight="1" x14ac:dyDescent="0.2">
      <c r="E85" s="102"/>
      <c r="F85" s="102"/>
      <c r="G85" s="102"/>
      <c r="H85" s="102"/>
      <c r="O85" s="102"/>
      <c r="P85" s="102"/>
    </row>
    <row r="86" spans="5:16" ht="12.75" customHeight="1" x14ac:dyDescent="0.2">
      <c r="E86" s="102"/>
      <c r="F86" s="102"/>
      <c r="G86" s="102"/>
      <c r="H86" s="102"/>
      <c r="O86" s="102"/>
      <c r="P86" s="102"/>
    </row>
    <row r="87" spans="5:16" ht="12.75" customHeight="1" x14ac:dyDescent="0.2">
      <c r="E87" s="102"/>
      <c r="F87" s="102"/>
      <c r="G87" s="102"/>
      <c r="H87" s="102"/>
      <c r="O87" s="102"/>
      <c r="P87" s="102"/>
    </row>
    <row r="88" spans="5:16" ht="12.75" customHeight="1" x14ac:dyDescent="0.2">
      <c r="E88" s="102"/>
      <c r="F88" s="102"/>
      <c r="G88" s="102"/>
      <c r="H88" s="102"/>
      <c r="O88" s="102"/>
      <c r="P88" s="102"/>
    </row>
    <row r="89" spans="5:16" ht="12.75" customHeight="1" x14ac:dyDescent="0.2">
      <c r="E89" s="102"/>
      <c r="F89" s="102"/>
      <c r="G89" s="102"/>
      <c r="H89" s="102"/>
      <c r="O89" s="102"/>
      <c r="P89" s="102"/>
    </row>
    <row r="90" spans="5:16" ht="12.75" customHeight="1" x14ac:dyDescent="0.2">
      <c r="E90" s="102"/>
      <c r="F90" s="102"/>
      <c r="G90" s="102"/>
      <c r="H90" s="102"/>
      <c r="O90" s="102"/>
      <c r="P90" s="102"/>
    </row>
    <row r="91" spans="5:16" ht="12.75" customHeight="1" x14ac:dyDescent="0.2">
      <c r="E91" s="102"/>
      <c r="F91" s="102"/>
      <c r="G91" s="102"/>
      <c r="H91" s="102"/>
      <c r="O91" s="102"/>
      <c r="P91" s="102"/>
    </row>
    <row r="92" spans="5:16" ht="12.75" customHeight="1" x14ac:dyDescent="0.2">
      <c r="E92" s="102"/>
      <c r="F92" s="102"/>
      <c r="G92" s="102"/>
      <c r="H92" s="102"/>
      <c r="O92" s="102"/>
      <c r="P92" s="102"/>
    </row>
    <row r="93" spans="5:16" ht="12.75" customHeight="1" x14ac:dyDescent="0.2">
      <c r="E93" s="102"/>
      <c r="F93" s="102"/>
      <c r="G93" s="102"/>
      <c r="H93" s="102"/>
      <c r="O93" s="102"/>
      <c r="P93" s="102"/>
    </row>
    <row r="94" spans="5:16" ht="12.75" customHeight="1" x14ac:dyDescent="0.2">
      <c r="E94" s="102"/>
      <c r="F94" s="102"/>
      <c r="G94" s="102"/>
      <c r="H94" s="102"/>
      <c r="O94" s="102"/>
      <c r="P94" s="102"/>
    </row>
    <row r="95" spans="5:16" ht="12.75" customHeight="1" x14ac:dyDescent="0.2">
      <c r="E95" s="102"/>
      <c r="F95" s="102"/>
      <c r="G95" s="102"/>
      <c r="H95" s="102"/>
      <c r="O95" s="102"/>
      <c r="P95" s="102"/>
    </row>
    <row r="96" spans="5:16" ht="12.75" customHeight="1" x14ac:dyDescent="0.2">
      <c r="E96" s="102"/>
      <c r="F96" s="102"/>
      <c r="G96" s="102"/>
      <c r="H96" s="102"/>
      <c r="O96" s="102"/>
      <c r="P96" s="102"/>
    </row>
    <row r="97" spans="5:16" ht="12.75" customHeight="1" x14ac:dyDescent="0.2">
      <c r="E97" s="102"/>
      <c r="F97" s="102"/>
      <c r="G97" s="102"/>
      <c r="H97" s="102"/>
      <c r="O97" s="102"/>
      <c r="P97" s="102"/>
    </row>
    <row r="98" spans="5:16" ht="12.75" customHeight="1" x14ac:dyDescent="0.2">
      <c r="E98" s="102"/>
      <c r="F98" s="102"/>
      <c r="G98" s="102"/>
      <c r="H98" s="102"/>
      <c r="O98" s="102"/>
      <c r="P98" s="102"/>
    </row>
    <row r="99" spans="5:16" ht="12.75" customHeight="1" x14ac:dyDescent="0.2">
      <c r="E99" s="102"/>
      <c r="F99" s="102"/>
      <c r="G99" s="102"/>
      <c r="H99" s="102"/>
      <c r="O99" s="102"/>
      <c r="P99" s="102"/>
    </row>
    <row r="100" spans="5:16" ht="12.75" customHeight="1" x14ac:dyDescent="0.2">
      <c r="E100" s="102"/>
      <c r="F100" s="102"/>
      <c r="G100" s="102"/>
      <c r="H100" s="102"/>
      <c r="O100" s="102"/>
      <c r="P100" s="102"/>
    </row>
    <row r="101" spans="5:16" ht="12.75" customHeight="1" x14ac:dyDescent="0.2">
      <c r="E101" s="102"/>
      <c r="F101" s="102"/>
      <c r="G101" s="102"/>
      <c r="H101" s="102"/>
      <c r="O101" s="102"/>
      <c r="P101" s="102"/>
    </row>
    <row r="102" spans="5:16" ht="12.75" customHeight="1" x14ac:dyDescent="0.2">
      <c r="E102" s="102"/>
      <c r="F102" s="102"/>
      <c r="G102" s="102"/>
      <c r="H102" s="102"/>
      <c r="O102" s="102"/>
      <c r="P102" s="102"/>
    </row>
    <row r="103" spans="5:16" ht="12.75" customHeight="1" x14ac:dyDescent="0.2">
      <c r="E103" s="102"/>
      <c r="F103" s="102"/>
      <c r="G103" s="102"/>
      <c r="H103" s="102"/>
      <c r="O103" s="102"/>
      <c r="P103" s="102"/>
    </row>
    <row r="104" spans="5:16" ht="12.75" customHeight="1" x14ac:dyDescent="0.2">
      <c r="E104" s="102"/>
      <c r="F104" s="102"/>
      <c r="G104" s="102"/>
      <c r="H104" s="102"/>
      <c r="O104" s="102"/>
      <c r="P104" s="102"/>
    </row>
    <row r="105" spans="5:16" ht="12.75" customHeight="1" x14ac:dyDescent="0.2">
      <c r="E105" s="102"/>
      <c r="F105" s="102"/>
      <c r="G105" s="102"/>
      <c r="H105" s="102"/>
      <c r="O105" s="102"/>
      <c r="P105" s="102"/>
    </row>
    <row r="106" spans="5:16" ht="12.75" customHeight="1" x14ac:dyDescent="0.2">
      <c r="E106" s="102"/>
      <c r="F106" s="102"/>
      <c r="G106" s="102"/>
      <c r="H106" s="102"/>
      <c r="O106" s="102"/>
      <c r="P106" s="102"/>
    </row>
    <row r="107" spans="5:16" ht="12.75" customHeight="1" x14ac:dyDescent="0.2">
      <c r="E107" s="102"/>
      <c r="F107" s="102"/>
      <c r="G107" s="102"/>
      <c r="H107" s="102"/>
      <c r="O107" s="102"/>
      <c r="P107" s="102"/>
    </row>
    <row r="108" spans="5:16" ht="12.75" customHeight="1" x14ac:dyDescent="0.2">
      <c r="E108" s="102"/>
      <c r="F108" s="102"/>
      <c r="G108" s="102"/>
      <c r="H108" s="102"/>
      <c r="O108" s="102"/>
      <c r="P108" s="102"/>
    </row>
    <row r="109" spans="5:16" ht="12.75" customHeight="1" x14ac:dyDescent="0.2">
      <c r="E109" s="102"/>
      <c r="F109" s="102"/>
      <c r="G109" s="102"/>
      <c r="H109" s="102"/>
      <c r="O109" s="102"/>
      <c r="P109" s="102"/>
    </row>
    <row r="110" spans="5:16" ht="12.75" customHeight="1" x14ac:dyDescent="0.2">
      <c r="E110" s="102"/>
      <c r="F110" s="102"/>
      <c r="G110" s="102"/>
      <c r="H110" s="102"/>
      <c r="O110" s="102"/>
      <c r="P110" s="102"/>
    </row>
    <row r="111" spans="5:16" ht="12.75" customHeight="1" x14ac:dyDescent="0.2">
      <c r="E111" s="102"/>
      <c r="F111" s="102"/>
      <c r="G111" s="102"/>
      <c r="H111" s="102"/>
      <c r="O111" s="102"/>
      <c r="P111" s="102"/>
    </row>
    <row r="112" spans="5:16" ht="12.75" customHeight="1" x14ac:dyDescent="0.2">
      <c r="E112" s="102"/>
      <c r="F112" s="102"/>
      <c r="G112" s="102"/>
      <c r="H112" s="102"/>
      <c r="O112" s="102"/>
      <c r="P112" s="102"/>
    </row>
    <row r="113" spans="5:16" ht="12.75" customHeight="1" x14ac:dyDescent="0.2">
      <c r="E113" s="102"/>
      <c r="F113" s="102"/>
      <c r="G113" s="102"/>
      <c r="H113" s="102"/>
      <c r="O113" s="102"/>
      <c r="P113" s="102"/>
    </row>
    <row r="114" spans="5:16" ht="12.75" customHeight="1" x14ac:dyDescent="0.2">
      <c r="E114" s="102"/>
      <c r="F114" s="102"/>
      <c r="G114" s="102"/>
      <c r="H114" s="102"/>
      <c r="O114" s="102"/>
      <c r="P114" s="102"/>
    </row>
    <row r="115" spans="5:16" ht="12.75" customHeight="1" x14ac:dyDescent="0.2">
      <c r="E115" s="102"/>
      <c r="F115" s="102"/>
      <c r="G115" s="102"/>
      <c r="H115" s="102"/>
      <c r="O115" s="102"/>
      <c r="P115" s="102"/>
    </row>
    <row r="116" spans="5:16" ht="12.75" customHeight="1" x14ac:dyDescent="0.2">
      <c r="E116" s="102"/>
      <c r="F116" s="102"/>
      <c r="G116" s="102"/>
      <c r="H116" s="102"/>
      <c r="O116" s="102"/>
      <c r="P116" s="102"/>
    </row>
    <row r="117" spans="5:16" ht="12.75" customHeight="1" x14ac:dyDescent="0.2">
      <c r="E117" s="102"/>
      <c r="F117" s="102"/>
      <c r="G117" s="102"/>
      <c r="H117" s="102"/>
      <c r="O117" s="102"/>
      <c r="P117" s="102"/>
    </row>
    <row r="118" spans="5:16" ht="12.75" customHeight="1" x14ac:dyDescent="0.2">
      <c r="E118" s="102"/>
      <c r="F118" s="102"/>
      <c r="G118" s="102"/>
      <c r="H118" s="102"/>
      <c r="O118" s="102"/>
      <c r="P118" s="102"/>
    </row>
    <row r="119" spans="5:16" ht="12.75" customHeight="1" x14ac:dyDescent="0.2">
      <c r="E119" s="102"/>
      <c r="F119" s="102"/>
      <c r="G119" s="102"/>
      <c r="H119" s="102"/>
      <c r="O119" s="102"/>
      <c r="P119" s="102"/>
    </row>
    <row r="120" spans="5:16" ht="12.75" customHeight="1" x14ac:dyDescent="0.2">
      <c r="E120" s="102"/>
      <c r="F120" s="102"/>
      <c r="G120" s="102"/>
      <c r="H120" s="102"/>
      <c r="O120" s="102"/>
      <c r="P120" s="102"/>
    </row>
    <row r="121" spans="5:16" ht="12.75" customHeight="1" x14ac:dyDescent="0.2">
      <c r="E121" s="102"/>
      <c r="F121" s="102"/>
      <c r="G121" s="102"/>
      <c r="H121" s="102"/>
      <c r="O121" s="102"/>
      <c r="P121" s="102"/>
    </row>
    <row r="122" spans="5:16" ht="12.75" customHeight="1" x14ac:dyDescent="0.2">
      <c r="E122" s="102"/>
      <c r="F122" s="102"/>
      <c r="G122" s="102"/>
      <c r="H122" s="102"/>
      <c r="O122" s="102"/>
      <c r="P122" s="102"/>
    </row>
    <row r="123" spans="5:16" ht="12.75" customHeight="1" x14ac:dyDescent="0.2">
      <c r="E123" s="102"/>
      <c r="F123" s="102"/>
      <c r="G123" s="102"/>
      <c r="H123" s="102"/>
      <c r="O123" s="102"/>
      <c r="P123" s="102"/>
    </row>
    <row r="124" spans="5:16" ht="12.75" customHeight="1" x14ac:dyDescent="0.2">
      <c r="E124" s="102"/>
      <c r="F124" s="102"/>
      <c r="G124" s="102"/>
      <c r="H124" s="102"/>
      <c r="O124" s="102"/>
      <c r="P124" s="102"/>
    </row>
    <row r="125" spans="5:16" ht="12.75" customHeight="1" x14ac:dyDescent="0.2">
      <c r="E125" s="102"/>
      <c r="F125" s="102"/>
      <c r="G125" s="102"/>
      <c r="H125" s="102"/>
      <c r="O125" s="102"/>
      <c r="P125" s="102"/>
    </row>
    <row r="126" spans="5:16" ht="12.75" customHeight="1" x14ac:dyDescent="0.2">
      <c r="E126" s="102"/>
      <c r="F126" s="102"/>
      <c r="G126" s="102"/>
      <c r="H126" s="102"/>
      <c r="O126" s="102"/>
      <c r="P126" s="102"/>
    </row>
    <row r="127" spans="5:16" ht="12.75" customHeight="1" x14ac:dyDescent="0.2">
      <c r="E127" s="102"/>
      <c r="F127" s="102"/>
      <c r="G127" s="102"/>
      <c r="H127" s="102"/>
      <c r="O127" s="102"/>
      <c r="P127" s="102"/>
    </row>
    <row r="128" spans="5:16" ht="12.75" customHeight="1" x14ac:dyDescent="0.2">
      <c r="E128" s="102"/>
      <c r="F128" s="102"/>
      <c r="G128" s="102"/>
      <c r="H128" s="102"/>
      <c r="O128" s="102"/>
      <c r="P128" s="102"/>
    </row>
    <row r="129" spans="5:16" ht="12.75" customHeight="1" x14ac:dyDescent="0.2">
      <c r="E129" s="102"/>
      <c r="F129" s="102"/>
      <c r="G129" s="102"/>
      <c r="H129" s="102"/>
      <c r="O129" s="102"/>
      <c r="P129" s="102"/>
    </row>
    <row r="130" spans="5:16" ht="12.75" customHeight="1" x14ac:dyDescent="0.2">
      <c r="E130" s="102"/>
      <c r="F130" s="102"/>
      <c r="G130" s="102"/>
      <c r="H130" s="102"/>
      <c r="O130" s="102"/>
      <c r="P130" s="102"/>
    </row>
    <row r="131" spans="5:16" ht="12.75" customHeight="1" x14ac:dyDescent="0.2">
      <c r="E131" s="102"/>
      <c r="F131" s="102"/>
      <c r="G131" s="102"/>
      <c r="H131" s="102"/>
      <c r="O131" s="102"/>
      <c r="P131" s="102"/>
    </row>
    <row r="132" spans="5:16" ht="12.75" customHeight="1" x14ac:dyDescent="0.2">
      <c r="E132" s="102"/>
      <c r="F132" s="102"/>
      <c r="G132" s="102"/>
      <c r="H132" s="102"/>
      <c r="O132" s="102"/>
      <c r="P132" s="102"/>
    </row>
    <row r="133" spans="5:16" ht="12.75" customHeight="1" x14ac:dyDescent="0.2">
      <c r="E133" s="102"/>
      <c r="F133" s="102"/>
      <c r="G133" s="102"/>
      <c r="H133" s="102"/>
      <c r="O133" s="102"/>
      <c r="P133" s="102"/>
    </row>
    <row r="134" spans="5:16" ht="12.75" customHeight="1" x14ac:dyDescent="0.2">
      <c r="E134" s="102"/>
      <c r="F134" s="102"/>
      <c r="G134" s="102"/>
      <c r="H134" s="102"/>
      <c r="O134" s="102"/>
      <c r="P134" s="102"/>
    </row>
    <row r="135" spans="5:16" ht="12.75" customHeight="1" x14ac:dyDescent="0.2">
      <c r="E135" s="102"/>
      <c r="F135" s="102"/>
      <c r="G135" s="102"/>
      <c r="H135" s="102"/>
      <c r="O135" s="102"/>
      <c r="P135" s="102"/>
    </row>
    <row r="136" spans="5:16" ht="12.75" customHeight="1" x14ac:dyDescent="0.2">
      <c r="E136" s="102"/>
      <c r="F136" s="102"/>
      <c r="G136" s="102"/>
      <c r="H136" s="102"/>
      <c r="O136" s="102"/>
      <c r="P136" s="102"/>
    </row>
    <row r="137" spans="5:16" ht="12.75" customHeight="1" x14ac:dyDescent="0.2">
      <c r="E137" s="102"/>
      <c r="F137" s="102"/>
      <c r="G137" s="102"/>
      <c r="H137" s="102"/>
      <c r="O137" s="102"/>
      <c r="P137" s="102"/>
    </row>
    <row r="138" spans="5:16" ht="12.75" customHeight="1" x14ac:dyDescent="0.2">
      <c r="E138" s="102"/>
      <c r="F138" s="102"/>
      <c r="G138" s="102"/>
      <c r="H138" s="102"/>
      <c r="O138" s="102"/>
      <c r="P138" s="102"/>
    </row>
    <row r="139" spans="5:16" ht="12.75" customHeight="1" x14ac:dyDescent="0.2">
      <c r="E139" s="102"/>
      <c r="F139" s="102"/>
      <c r="G139" s="102"/>
      <c r="H139" s="102"/>
      <c r="O139" s="102"/>
      <c r="P139" s="102"/>
    </row>
    <row r="140" spans="5:16" ht="12.75" customHeight="1" x14ac:dyDescent="0.2">
      <c r="E140" s="102"/>
      <c r="F140" s="102"/>
      <c r="G140" s="102"/>
      <c r="H140" s="102"/>
      <c r="O140" s="102"/>
      <c r="P140" s="102"/>
    </row>
    <row r="141" spans="5:16" ht="12.75" customHeight="1" x14ac:dyDescent="0.2">
      <c r="E141" s="102"/>
      <c r="F141" s="102"/>
      <c r="G141" s="102"/>
      <c r="H141" s="102"/>
      <c r="O141" s="102"/>
      <c r="P141" s="102"/>
    </row>
    <row r="142" spans="5:16" ht="12.75" customHeight="1" x14ac:dyDescent="0.2">
      <c r="E142" s="102"/>
      <c r="F142" s="102"/>
      <c r="G142" s="102"/>
      <c r="H142" s="102"/>
      <c r="O142" s="102"/>
      <c r="P142" s="102"/>
    </row>
    <row r="143" spans="5:16" ht="12.75" customHeight="1" x14ac:dyDescent="0.2">
      <c r="E143" s="102"/>
      <c r="F143" s="102"/>
      <c r="G143" s="102"/>
      <c r="H143" s="102"/>
      <c r="O143" s="102"/>
      <c r="P143" s="102"/>
    </row>
    <row r="144" spans="5:16" ht="12.75" customHeight="1" x14ac:dyDescent="0.2">
      <c r="E144" s="102"/>
      <c r="F144" s="102"/>
      <c r="G144" s="102"/>
      <c r="H144" s="102"/>
      <c r="O144" s="102"/>
      <c r="P144" s="102"/>
    </row>
    <row r="145" spans="5:16" ht="12.75" customHeight="1" x14ac:dyDescent="0.2">
      <c r="E145" s="102"/>
      <c r="F145" s="102"/>
      <c r="G145" s="102"/>
      <c r="H145" s="102"/>
      <c r="O145" s="102"/>
      <c r="P145" s="102"/>
    </row>
    <row r="146" spans="5:16" ht="12.75" customHeight="1" x14ac:dyDescent="0.2">
      <c r="E146" s="102"/>
      <c r="F146" s="102"/>
      <c r="G146" s="102"/>
      <c r="H146" s="102"/>
      <c r="O146" s="102"/>
      <c r="P146" s="102"/>
    </row>
    <row r="147" spans="5:16" ht="12.75" customHeight="1" x14ac:dyDescent="0.2">
      <c r="E147" s="102"/>
      <c r="F147" s="102"/>
      <c r="G147" s="102"/>
      <c r="H147" s="102"/>
      <c r="O147" s="102"/>
      <c r="P147" s="102"/>
    </row>
    <row r="148" spans="5:16" ht="12.75" customHeight="1" x14ac:dyDescent="0.2">
      <c r="E148" s="102"/>
      <c r="F148" s="102"/>
      <c r="G148" s="102"/>
      <c r="H148" s="102"/>
      <c r="O148" s="102"/>
      <c r="P148" s="102"/>
    </row>
    <row r="149" spans="5:16" ht="12.75" customHeight="1" x14ac:dyDescent="0.2">
      <c r="E149" s="102"/>
      <c r="F149" s="102"/>
      <c r="G149" s="102"/>
      <c r="H149" s="102"/>
      <c r="O149" s="102"/>
      <c r="P149" s="102"/>
    </row>
    <row r="150" spans="5:16" ht="12.75" customHeight="1" x14ac:dyDescent="0.2">
      <c r="E150" s="102"/>
      <c r="F150" s="102"/>
      <c r="G150" s="102"/>
      <c r="H150" s="102"/>
      <c r="O150" s="102"/>
      <c r="P150" s="102"/>
    </row>
    <row r="151" spans="5:16" ht="12.75" customHeight="1" x14ac:dyDescent="0.2">
      <c r="E151" s="102"/>
      <c r="F151" s="102"/>
      <c r="G151" s="102"/>
      <c r="H151" s="102"/>
      <c r="O151" s="102"/>
      <c r="P151" s="102"/>
    </row>
    <row r="152" spans="5:16" ht="12.75" customHeight="1" x14ac:dyDescent="0.2">
      <c r="E152" s="102"/>
      <c r="F152" s="102"/>
      <c r="G152" s="102"/>
      <c r="H152" s="102"/>
      <c r="O152" s="102"/>
      <c r="P152" s="102"/>
    </row>
    <row r="153" spans="5:16" ht="12.75" customHeight="1" x14ac:dyDescent="0.2">
      <c r="E153" s="102"/>
      <c r="F153" s="102"/>
      <c r="G153" s="102"/>
      <c r="H153" s="102"/>
      <c r="O153" s="102"/>
      <c r="P153" s="102"/>
    </row>
    <row r="154" spans="5:16" ht="12.75" customHeight="1" x14ac:dyDescent="0.2">
      <c r="E154" s="102"/>
      <c r="F154" s="102"/>
      <c r="G154" s="102"/>
      <c r="H154" s="102"/>
      <c r="O154" s="102"/>
      <c r="P154" s="102"/>
    </row>
    <row r="155" spans="5:16" ht="12.75" customHeight="1" x14ac:dyDescent="0.2">
      <c r="E155" s="102"/>
      <c r="F155" s="102"/>
      <c r="G155" s="102"/>
      <c r="H155" s="102"/>
      <c r="O155" s="102"/>
      <c r="P155" s="102"/>
    </row>
    <row r="156" spans="5:16" ht="12.75" customHeight="1" x14ac:dyDescent="0.2">
      <c r="E156" s="102"/>
      <c r="F156" s="102"/>
      <c r="G156" s="102"/>
      <c r="H156" s="102"/>
      <c r="O156" s="102"/>
      <c r="P156" s="102"/>
    </row>
    <row r="157" spans="5:16" ht="12.75" customHeight="1" x14ac:dyDescent="0.2">
      <c r="E157" s="102"/>
      <c r="F157" s="102"/>
      <c r="G157" s="102"/>
      <c r="H157" s="102"/>
      <c r="O157" s="102"/>
      <c r="P157" s="102"/>
    </row>
    <row r="158" spans="5:16" ht="12.75" customHeight="1" x14ac:dyDescent="0.2">
      <c r="E158" s="102"/>
      <c r="F158" s="102"/>
      <c r="G158" s="102"/>
      <c r="H158" s="102"/>
      <c r="O158" s="102"/>
      <c r="P158" s="102"/>
    </row>
    <row r="159" spans="5:16" ht="12.75" customHeight="1" x14ac:dyDescent="0.2">
      <c r="E159" s="102"/>
      <c r="F159" s="102"/>
      <c r="G159" s="102"/>
      <c r="H159" s="102"/>
      <c r="O159" s="102"/>
      <c r="P159" s="102"/>
    </row>
    <row r="160" spans="5:16" ht="12.75" customHeight="1" x14ac:dyDescent="0.2">
      <c r="E160" s="102"/>
      <c r="F160" s="102"/>
      <c r="G160" s="102"/>
      <c r="H160" s="102"/>
      <c r="O160" s="102"/>
      <c r="P160" s="102"/>
    </row>
    <row r="161" spans="5:16" ht="12.75" customHeight="1" x14ac:dyDescent="0.2">
      <c r="E161" s="102"/>
      <c r="F161" s="102"/>
      <c r="G161" s="102"/>
      <c r="H161" s="102"/>
      <c r="O161" s="102"/>
      <c r="P161" s="102"/>
    </row>
    <row r="162" spans="5:16" ht="12.75" customHeight="1" x14ac:dyDescent="0.2">
      <c r="E162" s="102"/>
      <c r="F162" s="102"/>
      <c r="G162" s="102"/>
      <c r="H162" s="102"/>
      <c r="O162" s="102"/>
      <c r="P162" s="102"/>
    </row>
    <row r="163" spans="5:16" ht="12.75" customHeight="1" x14ac:dyDescent="0.2">
      <c r="E163" s="102"/>
      <c r="F163" s="102"/>
      <c r="G163" s="102"/>
      <c r="H163" s="102"/>
      <c r="O163" s="102"/>
      <c r="P163" s="102"/>
    </row>
    <row r="164" spans="5:16" ht="12.75" customHeight="1" x14ac:dyDescent="0.2">
      <c r="E164" s="102"/>
      <c r="F164" s="102"/>
      <c r="G164" s="102"/>
      <c r="H164" s="102"/>
      <c r="O164" s="102"/>
      <c r="P164" s="102"/>
    </row>
    <row r="165" spans="5:16" ht="12.75" customHeight="1" x14ac:dyDescent="0.2">
      <c r="E165" s="102"/>
      <c r="F165" s="102"/>
      <c r="G165" s="102"/>
      <c r="H165" s="102"/>
      <c r="O165" s="102"/>
      <c r="P165" s="102"/>
    </row>
    <row r="166" spans="5:16" ht="12.75" customHeight="1" x14ac:dyDescent="0.2">
      <c r="E166" s="102"/>
      <c r="F166" s="102"/>
      <c r="G166" s="102"/>
      <c r="H166" s="102"/>
      <c r="O166" s="102"/>
      <c r="P166" s="102"/>
    </row>
    <row r="167" spans="5:16" ht="12.75" customHeight="1" x14ac:dyDescent="0.2">
      <c r="E167" s="102"/>
      <c r="F167" s="102"/>
      <c r="G167" s="102"/>
      <c r="H167" s="102"/>
      <c r="O167" s="102"/>
      <c r="P167" s="102"/>
    </row>
    <row r="168" spans="5:16" ht="12.75" customHeight="1" x14ac:dyDescent="0.2">
      <c r="E168" s="102"/>
      <c r="F168" s="102"/>
      <c r="G168" s="102"/>
      <c r="H168" s="102"/>
      <c r="O168" s="102"/>
      <c r="P168" s="102"/>
    </row>
    <row r="169" spans="5:16" ht="12.75" customHeight="1" x14ac:dyDescent="0.2">
      <c r="E169" s="102"/>
      <c r="F169" s="102"/>
      <c r="G169" s="102"/>
      <c r="H169" s="102"/>
      <c r="O169" s="102"/>
      <c r="P169" s="102"/>
    </row>
    <row r="170" spans="5:16" ht="12.75" customHeight="1" x14ac:dyDescent="0.2">
      <c r="E170" s="102"/>
      <c r="F170" s="102"/>
      <c r="G170" s="102"/>
      <c r="H170" s="102"/>
      <c r="O170" s="102"/>
      <c r="P170" s="102"/>
    </row>
    <row r="171" spans="5:16" ht="12.75" customHeight="1" x14ac:dyDescent="0.2">
      <c r="E171" s="102"/>
      <c r="F171" s="102"/>
      <c r="G171" s="102"/>
      <c r="H171" s="102"/>
      <c r="O171" s="102"/>
      <c r="P171" s="102"/>
    </row>
    <row r="172" spans="5:16" ht="12.75" customHeight="1" x14ac:dyDescent="0.2">
      <c r="E172" s="102"/>
      <c r="F172" s="102"/>
      <c r="G172" s="102"/>
      <c r="H172" s="102"/>
      <c r="O172" s="102"/>
      <c r="P172" s="102"/>
    </row>
    <row r="173" spans="5:16" ht="12.75" customHeight="1" x14ac:dyDescent="0.2">
      <c r="E173" s="102"/>
      <c r="F173" s="102"/>
      <c r="G173" s="102"/>
      <c r="H173" s="102"/>
      <c r="O173" s="102"/>
      <c r="P173" s="102"/>
    </row>
    <row r="174" spans="5:16" ht="12.75" customHeight="1" x14ac:dyDescent="0.2">
      <c r="E174" s="102"/>
      <c r="F174" s="102"/>
      <c r="G174" s="102"/>
      <c r="H174" s="102"/>
      <c r="O174" s="102"/>
      <c r="P174" s="102"/>
    </row>
    <row r="175" spans="5:16" ht="12.75" customHeight="1" x14ac:dyDescent="0.2">
      <c r="E175" s="102"/>
      <c r="F175" s="102"/>
      <c r="G175" s="102"/>
      <c r="H175" s="102"/>
      <c r="O175" s="102"/>
      <c r="P175" s="102"/>
    </row>
    <row r="176" spans="5:16" ht="12.75" customHeight="1" x14ac:dyDescent="0.2">
      <c r="E176" s="102"/>
      <c r="F176" s="102"/>
      <c r="G176" s="102"/>
      <c r="H176" s="102"/>
      <c r="O176" s="102"/>
      <c r="P176" s="102"/>
    </row>
    <row r="177" spans="5:16" ht="12.75" customHeight="1" x14ac:dyDescent="0.2">
      <c r="E177" s="102"/>
      <c r="F177" s="102"/>
      <c r="G177" s="102"/>
      <c r="H177" s="102"/>
      <c r="O177" s="102"/>
      <c r="P177" s="102"/>
    </row>
    <row r="178" spans="5:16" ht="12.75" customHeight="1" x14ac:dyDescent="0.2">
      <c r="E178" s="102"/>
      <c r="F178" s="102"/>
      <c r="G178" s="102"/>
      <c r="H178" s="102"/>
      <c r="O178" s="102"/>
      <c r="P178" s="102"/>
    </row>
    <row r="179" spans="5:16" ht="12.75" customHeight="1" x14ac:dyDescent="0.2">
      <c r="E179" s="102"/>
      <c r="F179" s="102"/>
      <c r="G179" s="102"/>
      <c r="H179" s="102"/>
      <c r="O179" s="102"/>
      <c r="P179" s="102"/>
    </row>
    <row r="180" spans="5:16" ht="12.75" customHeight="1" x14ac:dyDescent="0.2">
      <c r="E180" s="102"/>
      <c r="F180" s="102"/>
      <c r="G180" s="102"/>
      <c r="H180" s="102"/>
      <c r="O180" s="102"/>
      <c r="P180" s="102"/>
    </row>
    <row r="181" spans="5:16" ht="12.75" customHeight="1" x14ac:dyDescent="0.2">
      <c r="E181" s="102"/>
      <c r="F181" s="102"/>
      <c r="G181" s="102"/>
      <c r="H181" s="102"/>
      <c r="O181" s="102"/>
      <c r="P181" s="102"/>
    </row>
    <row r="182" spans="5:16" ht="12.75" customHeight="1" x14ac:dyDescent="0.2">
      <c r="E182" s="102"/>
      <c r="F182" s="102"/>
      <c r="G182" s="102"/>
      <c r="H182" s="102"/>
      <c r="O182" s="102"/>
      <c r="P182" s="102"/>
    </row>
    <row r="183" spans="5:16" ht="12.75" customHeight="1" x14ac:dyDescent="0.2">
      <c r="E183" s="102"/>
      <c r="F183" s="102"/>
      <c r="G183" s="102"/>
      <c r="H183" s="102"/>
      <c r="O183" s="102"/>
      <c r="P183" s="102"/>
    </row>
    <row r="184" spans="5:16" ht="12.75" customHeight="1" x14ac:dyDescent="0.2">
      <c r="E184" s="102"/>
      <c r="F184" s="102"/>
      <c r="G184" s="102"/>
      <c r="H184" s="102"/>
      <c r="O184" s="102"/>
      <c r="P184" s="102"/>
    </row>
    <row r="185" spans="5:16" ht="12.75" customHeight="1" x14ac:dyDescent="0.2">
      <c r="E185" s="102"/>
      <c r="F185" s="102"/>
      <c r="G185" s="102"/>
      <c r="H185" s="102"/>
      <c r="O185" s="102"/>
      <c r="P185" s="102"/>
    </row>
    <row r="186" spans="5:16" ht="12.75" customHeight="1" x14ac:dyDescent="0.2">
      <c r="E186" s="102"/>
      <c r="F186" s="102"/>
      <c r="G186" s="102"/>
      <c r="H186" s="102"/>
      <c r="O186" s="102"/>
      <c r="P186" s="102"/>
    </row>
    <row r="187" spans="5:16" ht="12.75" customHeight="1" x14ac:dyDescent="0.2">
      <c r="E187" s="102"/>
      <c r="F187" s="102"/>
      <c r="G187" s="102"/>
      <c r="H187" s="102"/>
      <c r="O187" s="102"/>
      <c r="P187" s="102"/>
    </row>
    <row r="188" spans="5:16" ht="12.75" customHeight="1" x14ac:dyDescent="0.2">
      <c r="E188" s="102"/>
      <c r="F188" s="102"/>
      <c r="G188" s="102"/>
      <c r="H188" s="102"/>
      <c r="O188" s="102"/>
      <c r="P188" s="102"/>
    </row>
    <row r="189" spans="5:16" ht="12.75" customHeight="1" x14ac:dyDescent="0.2">
      <c r="E189" s="102"/>
      <c r="F189" s="102"/>
      <c r="G189" s="102"/>
      <c r="H189" s="102"/>
      <c r="O189" s="102"/>
      <c r="P189" s="102"/>
    </row>
    <row r="190" spans="5:16" ht="12.75" customHeight="1" x14ac:dyDescent="0.2">
      <c r="E190" s="102"/>
      <c r="F190" s="102"/>
      <c r="G190" s="102"/>
      <c r="H190" s="102"/>
      <c r="O190" s="102"/>
      <c r="P190" s="102"/>
    </row>
    <row r="191" spans="5:16" ht="12.75" customHeight="1" x14ac:dyDescent="0.2">
      <c r="E191" s="102"/>
      <c r="F191" s="102"/>
      <c r="G191" s="102"/>
      <c r="H191" s="102"/>
      <c r="O191" s="102"/>
      <c r="P191" s="102"/>
    </row>
    <row r="192" spans="5:16" ht="12.75" customHeight="1" x14ac:dyDescent="0.2">
      <c r="E192" s="102"/>
      <c r="F192" s="102"/>
      <c r="G192" s="102"/>
      <c r="H192" s="102"/>
      <c r="O192" s="102"/>
      <c r="P192" s="102"/>
    </row>
    <row r="193" spans="5:16" ht="12.75" customHeight="1" x14ac:dyDescent="0.2">
      <c r="E193" s="102"/>
      <c r="F193" s="102"/>
      <c r="G193" s="102"/>
      <c r="H193" s="102"/>
      <c r="O193" s="102"/>
      <c r="P193" s="102"/>
    </row>
    <row r="194" spans="5:16" ht="12.75" customHeight="1" x14ac:dyDescent="0.2">
      <c r="E194" s="102"/>
      <c r="F194" s="102"/>
      <c r="G194" s="102"/>
      <c r="H194" s="102"/>
      <c r="O194" s="102"/>
      <c r="P194" s="102"/>
    </row>
    <row r="195" spans="5:16" ht="12.75" customHeight="1" x14ac:dyDescent="0.2">
      <c r="E195" s="102"/>
      <c r="F195" s="102"/>
      <c r="G195" s="102"/>
      <c r="H195" s="102"/>
      <c r="O195" s="102"/>
      <c r="P195" s="102"/>
    </row>
    <row r="196" spans="5:16" ht="12.75" customHeight="1" x14ac:dyDescent="0.2">
      <c r="E196" s="102"/>
      <c r="F196" s="102"/>
      <c r="G196" s="102"/>
      <c r="H196" s="102"/>
      <c r="O196" s="102"/>
      <c r="P196" s="102"/>
    </row>
    <row r="197" spans="5:16" ht="12.75" customHeight="1" x14ac:dyDescent="0.2">
      <c r="E197" s="102"/>
      <c r="F197" s="102"/>
      <c r="G197" s="102"/>
      <c r="H197" s="102"/>
      <c r="O197" s="102"/>
      <c r="P197" s="102"/>
    </row>
    <row r="198" spans="5:16" ht="12.75" customHeight="1" x14ac:dyDescent="0.2">
      <c r="E198" s="102"/>
      <c r="F198" s="102"/>
      <c r="G198" s="102"/>
      <c r="H198" s="102"/>
      <c r="O198" s="102"/>
      <c r="P198" s="102"/>
    </row>
    <row r="199" spans="5:16" ht="12.75" customHeight="1" x14ac:dyDescent="0.2">
      <c r="E199" s="102"/>
      <c r="F199" s="102"/>
      <c r="G199" s="102"/>
      <c r="H199" s="102"/>
      <c r="O199" s="102"/>
      <c r="P199" s="102"/>
    </row>
    <row r="200" spans="5:16" ht="12.75" customHeight="1" x14ac:dyDescent="0.2">
      <c r="E200" s="102"/>
      <c r="F200" s="102"/>
      <c r="G200" s="102"/>
      <c r="H200" s="102"/>
      <c r="O200" s="102"/>
      <c r="P200" s="102"/>
    </row>
    <row r="201" spans="5:16" ht="12.75" customHeight="1" x14ac:dyDescent="0.2">
      <c r="E201" s="102"/>
      <c r="F201" s="102"/>
      <c r="G201" s="102"/>
      <c r="H201" s="102"/>
      <c r="O201" s="102"/>
      <c r="P201" s="102"/>
    </row>
    <row r="202" spans="5:16" ht="12.75" customHeight="1" x14ac:dyDescent="0.2">
      <c r="E202" s="102"/>
      <c r="F202" s="102"/>
      <c r="G202" s="102"/>
      <c r="H202" s="102"/>
      <c r="O202" s="102"/>
      <c r="P202" s="102"/>
    </row>
    <row r="203" spans="5:16" ht="12.75" customHeight="1" x14ac:dyDescent="0.2">
      <c r="E203" s="102"/>
      <c r="F203" s="102"/>
      <c r="G203" s="102"/>
      <c r="H203" s="102"/>
      <c r="O203" s="102"/>
      <c r="P203" s="102"/>
    </row>
    <row r="204" spans="5:16" ht="12.75" customHeight="1" x14ac:dyDescent="0.2">
      <c r="E204" s="102"/>
      <c r="F204" s="102"/>
      <c r="G204" s="102"/>
      <c r="H204" s="102"/>
      <c r="O204" s="102"/>
      <c r="P204" s="102"/>
    </row>
    <row r="205" spans="5:16" ht="12.75" customHeight="1" x14ac:dyDescent="0.2">
      <c r="E205" s="102"/>
      <c r="F205" s="102"/>
      <c r="G205" s="102"/>
      <c r="H205" s="102"/>
      <c r="O205" s="102"/>
      <c r="P205" s="102"/>
    </row>
    <row r="206" spans="5:16" ht="12.75" customHeight="1" x14ac:dyDescent="0.2">
      <c r="E206" s="102"/>
      <c r="F206" s="102"/>
      <c r="G206" s="102"/>
      <c r="H206" s="102"/>
      <c r="O206" s="102"/>
      <c r="P206" s="102"/>
    </row>
    <row r="207" spans="5:16" ht="12.75" customHeight="1" x14ac:dyDescent="0.2">
      <c r="E207" s="102"/>
      <c r="F207" s="102"/>
      <c r="G207" s="102"/>
      <c r="H207" s="102"/>
      <c r="O207" s="102"/>
      <c r="P207" s="102"/>
    </row>
    <row r="208" spans="5:16" ht="12.75" customHeight="1" x14ac:dyDescent="0.2">
      <c r="E208" s="102"/>
      <c r="F208" s="102"/>
      <c r="G208" s="102"/>
      <c r="H208" s="102"/>
      <c r="O208" s="102"/>
      <c r="P208" s="102"/>
    </row>
    <row r="209" spans="5:16" ht="12.75" customHeight="1" x14ac:dyDescent="0.2">
      <c r="E209" s="102"/>
      <c r="F209" s="102"/>
      <c r="G209" s="102"/>
      <c r="H209" s="102"/>
      <c r="O209" s="102"/>
      <c r="P209" s="102"/>
    </row>
    <row r="210" spans="5:16" ht="12.75" customHeight="1" x14ac:dyDescent="0.2">
      <c r="E210" s="102"/>
      <c r="F210" s="102"/>
      <c r="G210" s="102"/>
      <c r="H210" s="102"/>
      <c r="O210" s="102"/>
      <c r="P210" s="102"/>
    </row>
    <row r="211" spans="5:16" ht="12.75" customHeight="1" x14ac:dyDescent="0.2">
      <c r="E211" s="102"/>
      <c r="F211" s="102"/>
      <c r="G211" s="102"/>
      <c r="H211" s="102"/>
      <c r="O211" s="102"/>
      <c r="P211" s="102"/>
    </row>
    <row r="212" spans="5:16" ht="12.75" customHeight="1" x14ac:dyDescent="0.2">
      <c r="E212" s="102"/>
      <c r="F212" s="102"/>
      <c r="G212" s="102"/>
      <c r="H212" s="102"/>
      <c r="O212" s="102"/>
      <c r="P212" s="102"/>
    </row>
    <row r="213" spans="5:16" ht="12.75" customHeight="1" x14ac:dyDescent="0.2">
      <c r="E213" s="102"/>
      <c r="F213" s="102"/>
      <c r="G213" s="102"/>
      <c r="H213" s="102"/>
      <c r="O213" s="102"/>
      <c r="P213" s="102"/>
    </row>
    <row r="214" spans="5:16" ht="12.75" customHeight="1" x14ac:dyDescent="0.2">
      <c r="E214" s="102"/>
      <c r="F214" s="102"/>
      <c r="G214" s="102"/>
      <c r="H214" s="102"/>
      <c r="O214" s="102"/>
      <c r="P214" s="102"/>
    </row>
    <row r="215" spans="5:16" ht="12.75" customHeight="1" x14ac:dyDescent="0.2">
      <c r="E215" s="102"/>
      <c r="F215" s="102"/>
      <c r="G215" s="102"/>
      <c r="H215" s="102"/>
      <c r="O215" s="102"/>
      <c r="P215" s="102"/>
    </row>
    <row r="216" spans="5:16" ht="12.75" customHeight="1" x14ac:dyDescent="0.2">
      <c r="E216" s="102"/>
      <c r="F216" s="102"/>
      <c r="G216" s="102"/>
      <c r="H216" s="102"/>
      <c r="O216" s="102"/>
      <c r="P216" s="102"/>
    </row>
    <row r="217" spans="5:16" ht="12.75" customHeight="1" x14ac:dyDescent="0.2">
      <c r="E217" s="102"/>
      <c r="F217" s="102"/>
      <c r="G217" s="102"/>
      <c r="H217" s="102"/>
      <c r="O217" s="102"/>
      <c r="P217" s="102"/>
    </row>
    <row r="218" spans="5:16" ht="12.75" customHeight="1" x14ac:dyDescent="0.2">
      <c r="E218" s="102"/>
      <c r="F218" s="102"/>
      <c r="G218" s="102"/>
      <c r="H218" s="102"/>
      <c r="O218" s="102"/>
      <c r="P218" s="102"/>
    </row>
    <row r="219" spans="5:16" ht="12.75" customHeight="1" x14ac:dyDescent="0.2">
      <c r="E219" s="102"/>
      <c r="F219" s="102"/>
      <c r="G219" s="102"/>
      <c r="H219" s="102"/>
      <c r="O219" s="102"/>
      <c r="P219" s="102"/>
    </row>
    <row r="220" spans="5:16" ht="12.75" customHeight="1" x14ac:dyDescent="0.2">
      <c r="E220" s="102"/>
      <c r="F220" s="102"/>
      <c r="G220" s="102"/>
      <c r="H220" s="102"/>
      <c r="O220" s="102"/>
      <c r="P220" s="102"/>
    </row>
    <row r="221" spans="5:16" ht="12.75" customHeight="1" x14ac:dyDescent="0.2">
      <c r="E221" s="102"/>
      <c r="F221" s="102"/>
      <c r="G221" s="102"/>
      <c r="H221" s="102"/>
      <c r="O221" s="102"/>
      <c r="P221" s="102"/>
    </row>
    <row r="222" spans="5:16" ht="12.75" customHeight="1" x14ac:dyDescent="0.2">
      <c r="E222" s="102"/>
      <c r="F222" s="102"/>
      <c r="G222" s="102"/>
      <c r="H222" s="102"/>
      <c r="O222" s="102"/>
      <c r="P222" s="102"/>
    </row>
    <row r="223" spans="5:16" ht="12.75" customHeight="1" x14ac:dyDescent="0.2">
      <c r="E223" s="102"/>
      <c r="F223" s="102"/>
      <c r="G223" s="102"/>
      <c r="H223" s="102"/>
      <c r="O223" s="102"/>
      <c r="P223" s="102"/>
    </row>
    <row r="224" spans="5:16" ht="12.75" customHeight="1" x14ac:dyDescent="0.2">
      <c r="E224" s="102"/>
      <c r="F224" s="102"/>
      <c r="G224" s="102"/>
      <c r="H224" s="102"/>
      <c r="O224" s="102"/>
      <c r="P224" s="102"/>
    </row>
    <row r="225" spans="5:16" ht="12.75" customHeight="1" x14ac:dyDescent="0.2">
      <c r="E225" s="102"/>
      <c r="F225" s="102"/>
      <c r="G225" s="102"/>
      <c r="H225" s="102"/>
      <c r="O225" s="102"/>
      <c r="P225" s="102"/>
    </row>
    <row r="226" spans="5:16" ht="12.75" customHeight="1" x14ac:dyDescent="0.2">
      <c r="E226" s="102"/>
      <c r="F226" s="102"/>
      <c r="G226" s="102"/>
      <c r="H226" s="102"/>
      <c r="O226" s="102"/>
      <c r="P226" s="102"/>
    </row>
    <row r="227" spans="5:16" ht="12.75" customHeight="1" x14ac:dyDescent="0.2">
      <c r="E227" s="102"/>
      <c r="F227" s="102"/>
      <c r="G227" s="102"/>
      <c r="H227" s="102"/>
      <c r="O227" s="102"/>
      <c r="P227" s="102"/>
    </row>
    <row r="228" spans="5:16" ht="12.75" customHeight="1" x14ac:dyDescent="0.2">
      <c r="E228" s="102"/>
      <c r="F228" s="102"/>
      <c r="G228" s="102"/>
      <c r="H228" s="102"/>
      <c r="O228" s="102"/>
      <c r="P228" s="102"/>
    </row>
    <row r="229" spans="5:16" ht="12.75" customHeight="1" x14ac:dyDescent="0.2">
      <c r="E229" s="102"/>
      <c r="F229" s="102"/>
      <c r="G229" s="102"/>
      <c r="H229" s="102"/>
      <c r="O229" s="102"/>
      <c r="P229" s="102"/>
    </row>
    <row r="230" spans="5:16" ht="12.75" customHeight="1" x14ac:dyDescent="0.2">
      <c r="E230" s="102"/>
      <c r="F230" s="102"/>
      <c r="G230" s="102"/>
      <c r="H230" s="102"/>
      <c r="O230" s="102"/>
      <c r="P230" s="102"/>
    </row>
    <row r="231" spans="5:16" ht="12.75" customHeight="1" x14ac:dyDescent="0.2">
      <c r="E231" s="102"/>
      <c r="F231" s="102"/>
      <c r="G231" s="102"/>
      <c r="H231" s="102"/>
      <c r="O231" s="102"/>
      <c r="P231" s="102"/>
    </row>
    <row r="232" spans="5:16" ht="12.75" customHeight="1" x14ac:dyDescent="0.2">
      <c r="E232" s="102"/>
      <c r="F232" s="102"/>
      <c r="G232" s="102"/>
      <c r="H232" s="102"/>
      <c r="O232" s="102"/>
      <c r="P232" s="102"/>
    </row>
    <row r="233" spans="5:16" ht="12.75" customHeight="1" x14ac:dyDescent="0.2">
      <c r="E233" s="102"/>
      <c r="F233" s="102"/>
      <c r="G233" s="102"/>
      <c r="H233" s="102"/>
      <c r="O233" s="102"/>
      <c r="P233" s="102"/>
    </row>
    <row r="234" spans="5:16" ht="12.75" customHeight="1" x14ac:dyDescent="0.2">
      <c r="E234" s="102"/>
      <c r="F234" s="102"/>
      <c r="G234" s="102"/>
      <c r="H234" s="102"/>
      <c r="O234" s="102"/>
      <c r="P234" s="102"/>
    </row>
    <row r="235" spans="5:16" ht="12.75" customHeight="1" x14ac:dyDescent="0.2">
      <c r="E235" s="102"/>
      <c r="F235" s="102"/>
      <c r="G235" s="102"/>
      <c r="H235" s="102"/>
      <c r="O235" s="102"/>
      <c r="P235" s="102"/>
    </row>
    <row r="236" spans="5:16" ht="12.75" customHeight="1" x14ac:dyDescent="0.2">
      <c r="E236" s="102"/>
      <c r="F236" s="102"/>
      <c r="G236" s="102"/>
      <c r="H236" s="102"/>
      <c r="O236" s="102"/>
      <c r="P236" s="102"/>
    </row>
    <row r="237" spans="5:16" ht="12.75" customHeight="1" x14ac:dyDescent="0.2">
      <c r="E237" s="102"/>
      <c r="F237" s="102"/>
      <c r="G237" s="102"/>
      <c r="H237" s="102"/>
      <c r="O237" s="102"/>
      <c r="P237" s="102"/>
    </row>
    <row r="238" spans="5:16" ht="12.75" customHeight="1" x14ac:dyDescent="0.2">
      <c r="E238" s="102"/>
      <c r="F238" s="102"/>
      <c r="G238" s="102"/>
      <c r="H238" s="102"/>
      <c r="O238" s="102"/>
      <c r="P238" s="102"/>
    </row>
    <row r="239" spans="5:16" ht="12.75" customHeight="1" x14ac:dyDescent="0.2">
      <c r="E239" s="102"/>
      <c r="F239" s="102"/>
      <c r="G239" s="102"/>
      <c r="H239" s="102"/>
      <c r="O239" s="102"/>
      <c r="P239" s="102"/>
    </row>
    <row r="240" spans="5:16" ht="12.75" customHeight="1" x14ac:dyDescent="0.2">
      <c r="E240" s="102"/>
      <c r="F240" s="102"/>
      <c r="G240" s="102"/>
      <c r="H240" s="102"/>
      <c r="O240" s="102"/>
      <c r="P240" s="102"/>
    </row>
    <row r="241" spans="5:16" ht="12.75" customHeight="1" x14ac:dyDescent="0.2">
      <c r="E241" s="102"/>
      <c r="F241" s="102"/>
      <c r="G241" s="102"/>
      <c r="H241" s="102"/>
      <c r="O241" s="102"/>
      <c r="P241" s="102"/>
    </row>
    <row r="242" spans="5:16" ht="12.75" customHeight="1" x14ac:dyDescent="0.2">
      <c r="E242" s="102"/>
      <c r="F242" s="102"/>
      <c r="G242" s="102"/>
      <c r="H242" s="102"/>
      <c r="O242" s="102"/>
      <c r="P242" s="102"/>
    </row>
    <row r="243" spans="5:16" ht="12.75" customHeight="1" x14ac:dyDescent="0.2">
      <c r="E243" s="102"/>
      <c r="F243" s="102"/>
      <c r="G243" s="102"/>
      <c r="H243" s="102"/>
      <c r="O243" s="102"/>
      <c r="P243" s="102"/>
    </row>
    <row r="244" spans="5:16" ht="12.75" customHeight="1" x14ac:dyDescent="0.2">
      <c r="E244" s="102"/>
      <c r="F244" s="102"/>
      <c r="G244" s="102"/>
      <c r="H244" s="102"/>
      <c r="O244" s="102"/>
      <c r="P244" s="102"/>
    </row>
    <row r="245" spans="5:16" ht="12.75" customHeight="1" x14ac:dyDescent="0.2">
      <c r="E245" s="102"/>
      <c r="F245" s="102"/>
      <c r="G245" s="102"/>
      <c r="H245" s="102"/>
      <c r="O245" s="102"/>
      <c r="P245" s="102"/>
    </row>
    <row r="246" spans="5:16" ht="12.75" customHeight="1" x14ac:dyDescent="0.2">
      <c r="E246" s="102"/>
      <c r="F246" s="102"/>
      <c r="G246" s="102"/>
      <c r="H246" s="102"/>
      <c r="O246" s="102"/>
      <c r="P246" s="102"/>
    </row>
    <row r="247" spans="5:16" ht="12.75" customHeight="1" x14ac:dyDescent="0.2">
      <c r="E247" s="102"/>
      <c r="F247" s="102"/>
      <c r="G247" s="102"/>
      <c r="H247" s="102"/>
      <c r="O247" s="102"/>
      <c r="P247" s="102"/>
    </row>
    <row r="248" spans="5:16" ht="12.75" customHeight="1" x14ac:dyDescent="0.2">
      <c r="E248" s="102"/>
      <c r="F248" s="102"/>
      <c r="G248" s="102"/>
      <c r="H248" s="102"/>
      <c r="O248" s="102"/>
      <c r="P248" s="102"/>
    </row>
    <row r="249" spans="5:16" ht="12.75" customHeight="1" x14ac:dyDescent="0.2">
      <c r="E249" s="102"/>
      <c r="F249" s="102"/>
      <c r="G249" s="102"/>
      <c r="H249" s="102"/>
      <c r="O249" s="102"/>
      <c r="P249" s="102"/>
    </row>
    <row r="250" spans="5:16" ht="12.75" customHeight="1" x14ac:dyDescent="0.2">
      <c r="E250" s="102"/>
      <c r="F250" s="102"/>
      <c r="G250" s="102"/>
      <c r="H250" s="102"/>
      <c r="O250" s="102"/>
      <c r="P250" s="102"/>
    </row>
    <row r="251" spans="5:16" ht="12.75" customHeight="1" x14ac:dyDescent="0.2">
      <c r="E251" s="102"/>
      <c r="F251" s="102"/>
      <c r="G251" s="102"/>
      <c r="H251" s="102"/>
      <c r="O251" s="102"/>
      <c r="P251" s="102"/>
    </row>
    <row r="252" spans="5:16" ht="12.75" customHeight="1" x14ac:dyDescent="0.2">
      <c r="E252" s="102"/>
      <c r="F252" s="102"/>
      <c r="G252" s="102"/>
      <c r="H252" s="102"/>
      <c r="O252" s="102"/>
      <c r="P252" s="102"/>
    </row>
    <row r="253" spans="5:16" ht="12.75" customHeight="1" x14ac:dyDescent="0.2">
      <c r="E253" s="102"/>
      <c r="F253" s="102"/>
      <c r="G253" s="102"/>
      <c r="H253" s="102"/>
      <c r="O253" s="102"/>
      <c r="P253" s="102"/>
    </row>
    <row r="254" spans="5:16" ht="12.75" customHeight="1" x14ac:dyDescent="0.2">
      <c r="E254" s="102"/>
      <c r="F254" s="102"/>
      <c r="G254" s="102"/>
      <c r="H254" s="102"/>
      <c r="O254" s="102"/>
      <c r="P254" s="102"/>
    </row>
    <row r="255" spans="5:16" ht="12.75" customHeight="1" x14ac:dyDescent="0.2">
      <c r="E255" s="102"/>
      <c r="F255" s="102"/>
      <c r="G255" s="102"/>
      <c r="H255" s="102"/>
      <c r="O255" s="102"/>
      <c r="P255" s="102"/>
    </row>
    <row r="256" spans="5:16" ht="12.75" customHeight="1" x14ac:dyDescent="0.2">
      <c r="E256" s="102"/>
      <c r="F256" s="102"/>
      <c r="G256" s="102"/>
      <c r="H256" s="102"/>
      <c r="O256" s="102"/>
      <c r="P256" s="102"/>
    </row>
    <row r="257" spans="5:16" ht="12.75" customHeight="1" x14ac:dyDescent="0.2">
      <c r="E257" s="102"/>
      <c r="F257" s="102"/>
      <c r="G257" s="102"/>
      <c r="H257" s="102"/>
      <c r="O257" s="102"/>
      <c r="P257" s="102"/>
    </row>
    <row r="258" spans="5:16" ht="12.75" customHeight="1" x14ac:dyDescent="0.2">
      <c r="E258" s="102"/>
      <c r="F258" s="102"/>
      <c r="G258" s="102"/>
      <c r="H258" s="102"/>
      <c r="O258" s="102"/>
      <c r="P258" s="102"/>
    </row>
    <row r="259" spans="5:16" ht="12.75" customHeight="1" x14ac:dyDescent="0.2">
      <c r="E259" s="102"/>
      <c r="F259" s="102"/>
      <c r="G259" s="102"/>
      <c r="H259" s="102"/>
      <c r="O259" s="102"/>
      <c r="P259" s="102"/>
    </row>
    <row r="260" spans="5:16" ht="12.75" customHeight="1" x14ac:dyDescent="0.2">
      <c r="E260" s="102"/>
      <c r="F260" s="102"/>
      <c r="G260" s="102"/>
      <c r="H260" s="102"/>
      <c r="O260" s="102"/>
      <c r="P260" s="102"/>
    </row>
    <row r="261" spans="5:16" ht="12.75" customHeight="1" x14ac:dyDescent="0.2">
      <c r="E261" s="102"/>
      <c r="F261" s="102"/>
      <c r="G261" s="102"/>
      <c r="H261" s="102"/>
      <c r="O261" s="102"/>
      <c r="P261" s="102"/>
    </row>
    <row r="262" spans="5:16" ht="12.75" customHeight="1" x14ac:dyDescent="0.2">
      <c r="E262" s="102"/>
      <c r="F262" s="102"/>
      <c r="G262" s="102"/>
      <c r="H262" s="102"/>
      <c r="O262" s="102"/>
      <c r="P262" s="102"/>
    </row>
    <row r="263" spans="5:16" ht="12.75" customHeight="1" x14ac:dyDescent="0.2">
      <c r="E263" s="102"/>
      <c r="F263" s="102"/>
      <c r="G263" s="102"/>
      <c r="H263" s="102"/>
      <c r="O263" s="102"/>
      <c r="P263" s="102"/>
    </row>
    <row r="264" spans="5:16" ht="12.75" customHeight="1" x14ac:dyDescent="0.2">
      <c r="E264" s="102"/>
      <c r="F264" s="102"/>
      <c r="G264" s="102"/>
      <c r="H264" s="102"/>
      <c r="O264" s="102"/>
      <c r="P264" s="102"/>
    </row>
    <row r="265" spans="5:16" ht="12.75" customHeight="1" x14ac:dyDescent="0.2">
      <c r="E265" s="102"/>
      <c r="F265" s="102"/>
      <c r="G265" s="102"/>
      <c r="H265" s="102"/>
      <c r="O265" s="102"/>
      <c r="P265" s="102"/>
    </row>
    <row r="266" spans="5:16" ht="12.75" customHeight="1" x14ac:dyDescent="0.2">
      <c r="E266" s="102"/>
      <c r="F266" s="102"/>
      <c r="G266" s="102"/>
      <c r="H266" s="102"/>
      <c r="O266" s="102"/>
      <c r="P266" s="102"/>
    </row>
    <row r="267" spans="5:16" ht="12.75" customHeight="1" x14ac:dyDescent="0.2">
      <c r="E267" s="102"/>
      <c r="F267" s="102"/>
      <c r="G267" s="102"/>
      <c r="H267" s="102"/>
      <c r="O267" s="102"/>
      <c r="P267" s="102"/>
    </row>
    <row r="268" spans="5:16" ht="12.75" customHeight="1" x14ac:dyDescent="0.2">
      <c r="E268" s="102"/>
      <c r="F268" s="102"/>
      <c r="G268" s="102"/>
      <c r="H268" s="102"/>
      <c r="O268" s="102"/>
      <c r="P268" s="102"/>
    </row>
    <row r="269" spans="5:16" ht="12.75" customHeight="1" x14ac:dyDescent="0.2">
      <c r="E269" s="102"/>
      <c r="F269" s="102"/>
      <c r="G269" s="102"/>
      <c r="H269" s="102"/>
      <c r="O269" s="102"/>
      <c r="P269" s="102"/>
    </row>
    <row r="270" spans="5:16" ht="12.75" customHeight="1" x14ac:dyDescent="0.2">
      <c r="E270" s="102"/>
      <c r="F270" s="102"/>
      <c r="G270" s="102"/>
      <c r="H270" s="102"/>
      <c r="O270" s="102"/>
      <c r="P270" s="102"/>
    </row>
    <row r="271" spans="5:16" ht="12.75" customHeight="1" x14ac:dyDescent="0.2">
      <c r="E271" s="102"/>
      <c r="F271" s="102"/>
      <c r="G271" s="102"/>
      <c r="H271" s="102"/>
      <c r="O271" s="102"/>
      <c r="P271" s="102"/>
    </row>
    <row r="272" spans="5:16" ht="12.75" customHeight="1" x14ac:dyDescent="0.2">
      <c r="E272" s="102"/>
      <c r="F272" s="102"/>
      <c r="G272" s="102"/>
      <c r="H272" s="102"/>
      <c r="O272" s="102"/>
      <c r="P272" s="102"/>
    </row>
    <row r="273" spans="5:16" ht="12.75" customHeight="1" x14ac:dyDescent="0.2">
      <c r="E273" s="102"/>
      <c r="F273" s="102"/>
      <c r="G273" s="102"/>
      <c r="H273" s="102"/>
      <c r="O273" s="102"/>
      <c r="P273" s="102"/>
    </row>
    <row r="274" spans="5:16" ht="12.75" customHeight="1" x14ac:dyDescent="0.2">
      <c r="E274" s="102"/>
      <c r="F274" s="102"/>
      <c r="G274" s="102"/>
      <c r="H274" s="102"/>
      <c r="O274" s="102"/>
      <c r="P274" s="102"/>
    </row>
    <row r="275" spans="5:16" ht="12.75" customHeight="1" x14ac:dyDescent="0.2">
      <c r="E275" s="102"/>
      <c r="F275" s="102"/>
      <c r="G275" s="102"/>
      <c r="H275" s="102"/>
      <c r="O275" s="102"/>
      <c r="P275" s="102"/>
    </row>
    <row r="276" spans="5:16" ht="12.75" customHeight="1" x14ac:dyDescent="0.2">
      <c r="E276" s="102"/>
      <c r="F276" s="102"/>
      <c r="G276" s="102"/>
      <c r="H276" s="102"/>
      <c r="O276" s="102"/>
      <c r="P276" s="102"/>
    </row>
    <row r="277" spans="5:16" ht="12.75" customHeight="1" x14ac:dyDescent="0.2">
      <c r="E277" s="102"/>
      <c r="F277" s="102"/>
      <c r="G277" s="102"/>
      <c r="H277" s="102"/>
      <c r="O277" s="102"/>
      <c r="P277" s="102"/>
    </row>
    <row r="278" spans="5:16" ht="12.75" customHeight="1" x14ac:dyDescent="0.2">
      <c r="E278" s="102"/>
      <c r="F278" s="102"/>
      <c r="G278" s="102"/>
      <c r="H278" s="102"/>
      <c r="O278" s="102"/>
      <c r="P278" s="102"/>
    </row>
    <row r="279" spans="5:16" ht="12.75" customHeight="1" x14ac:dyDescent="0.2">
      <c r="E279" s="102"/>
      <c r="F279" s="102"/>
      <c r="G279" s="102"/>
      <c r="H279" s="102"/>
      <c r="O279" s="102"/>
      <c r="P279" s="102"/>
    </row>
    <row r="280" spans="5:16" ht="12.75" customHeight="1" x14ac:dyDescent="0.2">
      <c r="E280" s="102"/>
      <c r="F280" s="102"/>
      <c r="G280" s="102"/>
      <c r="H280" s="102"/>
      <c r="O280" s="102"/>
      <c r="P280" s="102"/>
    </row>
    <row r="281" spans="5:16" ht="12.75" customHeight="1" x14ac:dyDescent="0.2">
      <c r="E281" s="102"/>
      <c r="F281" s="102"/>
      <c r="G281" s="102"/>
      <c r="H281" s="102"/>
      <c r="O281" s="102"/>
      <c r="P281" s="102"/>
    </row>
    <row r="282" spans="5:16" ht="12.75" customHeight="1" x14ac:dyDescent="0.2">
      <c r="E282" s="102"/>
      <c r="F282" s="102"/>
      <c r="G282" s="102"/>
      <c r="H282" s="102"/>
      <c r="O282" s="102"/>
      <c r="P282" s="102"/>
    </row>
    <row r="283" spans="5:16" ht="12.75" customHeight="1" x14ac:dyDescent="0.2">
      <c r="E283" s="102"/>
      <c r="F283" s="102"/>
      <c r="G283" s="102"/>
      <c r="H283" s="102"/>
      <c r="O283" s="102"/>
      <c r="P283" s="102"/>
    </row>
    <row r="284" spans="5:16" ht="12.75" customHeight="1" x14ac:dyDescent="0.2">
      <c r="E284" s="102"/>
      <c r="F284" s="102"/>
      <c r="G284" s="102"/>
      <c r="H284" s="102"/>
      <c r="O284" s="102"/>
      <c r="P284" s="102"/>
    </row>
    <row r="285" spans="5:16" ht="12.75" customHeight="1" x14ac:dyDescent="0.2">
      <c r="E285" s="102"/>
      <c r="F285" s="102"/>
      <c r="G285" s="102"/>
      <c r="H285" s="102"/>
      <c r="O285" s="102"/>
      <c r="P285" s="102"/>
    </row>
    <row r="286" spans="5:16" ht="12.75" customHeight="1" x14ac:dyDescent="0.2">
      <c r="E286" s="102"/>
      <c r="F286" s="102"/>
      <c r="G286" s="102"/>
      <c r="H286" s="102"/>
      <c r="O286" s="102"/>
      <c r="P286" s="102"/>
    </row>
    <row r="287" spans="5:16" ht="12.75" customHeight="1" x14ac:dyDescent="0.2">
      <c r="E287" s="102"/>
      <c r="F287" s="102"/>
      <c r="G287" s="102"/>
      <c r="H287" s="102"/>
      <c r="O287" s="102"/>
      <c r="P287" s="102"/>
    </row>
    <row r="288" spans="5:16" ht="12.75" customHeight="1" x14ac:dyDescent="0.2">
      <c r="E288" s="102"/>
      <c r="F288" s="102"/>
      <c r="G288" s="102"/>
      <c r="H288" s="102"/>
      <c r="O288" s="102"/>
      <c r="P288" s="102"/>
    </row>
    <row r="289" spans="5:16" ht="12.75" customHeight="1" x14ac:dyDescent="0.2">
      <c r="E289" s="102"/>
      <c r="F289" s="102"/>
      <c r="G289" s="102"/>
      <c r="H289" s="102"/>
      <c r="O289" s="102"/>
      <c r="P289" s="102"/>
    </row>
    <row r="290" spans="5:16" ht="12.75" customHeight="1" x14ac:dyDescent="0.2">
      <c r="E290" s="102"/>
      <c r="F290" s="102"/>
      <c r="G290" s="102"/>
      <c r="H290" s="102"/>
      <c r="O290" s="102"/>
      <c r="P290" s="102"/>
    </row>
    <row r="291" spans="5:16" ht="12.75" customHeight="1" x14ac:dyDescent="0.2">
      <c r="E291" s="102"/>
      <c r="F291" s="102"/>
      <c r="G291" s="102"/>
      <c r="H291" s="102"/>
      <c r="O291" s="102"/>
      <c r="P291" s="102"/>
    </row>
    <row r="292" spans="5:16" ht="12.75" customHeight="1" x14ac:dyDescent="0.2">
      <c r="E292" s="102"/>
      <c r="F292" s="102"/>
      <c r="G292" s="102"/>
      <c r="H292" s="102"/>
      <c r="O292" s="102"/>
      <c r="P292" s="102"/>
    </row>
    <row r="293" spans="5:16" ht="12.75" customHeight="1" x14ac:dyDescent="0.2">
      <c r="E293" s="102"/>
      <c r="F293" s="102"/>
      <c r="G293" s="102"/>
      <c r="H293" s="102"/>
      <c r="O293" s="102"/>
      <c r="P293" s="102"/>
    </row>
    <row r="294" spans="5:16" ht="12.75" customHeight="1" x14ac:dyDescent="0.2">
      <c r="E294" s="102"/>
      <c r="F294" s="102"/>
      <c r="G294" s="102"/>
      <c r="H294" s="102"/>
      <c r="O294" s="102"/>
      <c r="P294" s="102"/>
    </row>
    <row r="295" spans="5:16" ht="12.75" customHeight="1" x14ac:dyDescent="0.2">
      <c r="E295" s="102"/>
      <c r="F295" s="102"/>
      <c r="G295" s="102"/>
      <c r="H295" s="102"/>
      <c r="O295" s="102"/>
      <c r="P295" s="102"/>
    </row>
    <row r="296" spans="5:16" ht="12.75" customHeight="1" x14ac:dyDescent="0.2">
      <c r="E296" s="102"/>
      <c r="F296" s="102"/>
      <c r="G296" s="102"/>
      <c r="H296" s="102"/>
      <c r="O296" s="102"/>
      <c r="P296" s="102"/>
    </row>
    <row r="297" spans="5:16" ht="12.75" customHeight="1" x14ac:dyDescent="0.2">
      <c r="E297" s="102"/>
      <c r="F297" s="102"/>
      <c r="G297" s="102"/>
      <c r="H297" s="102"/>
      <c r="O297" s="102"/>
      <c r="P297" s="102"/>
    </row>
    <row r="298" spans="5:16" ht="12.75" customHeight="1" x14ac:dyDescent="0.2">
      <c r="E298" s="102"/>
      <c r="F298" s="102"/>
      <c r="G298" s="102"/>
      <c r="H298" s="102"/>
      <c r="O298" s="102"/>
      <c r="P298" s="102"/>
    </row>
    <row r="299" spans="5:16" ht="12.75" customHeight="1" x14ac:dyDescent="0.2">
      <c r="E299" s="102"/>
      <c r="F299" s="102"/>
      <c r="G299" s="102"/>
      <c r="H299" s="102"/>
      <c r="O299" s="102"/>
      <c r="P299" s="102"/>
    </row>
    <row r="300" spans="5:16" ht="12.75" customHeight="1" x14ac:dyDescent="0.2">
      <c r="E300" s="102"/>
      <c r="F300" s="102"/>
      <c r="G300" s="102"/>
      <c r="H300" s="102"/>
      <c r="O300" s="102"/>
      <c r="P300" s="102"/>
    </row>
    <row r="301" spans="5:16" ht="12.75" customHeight="1" x14ac:dyDescent="0.2">
      <c r="E301" s="102"/>
      <c r="F301" s="102"/>
      <c r="G301" s="102"/>
      <c r="H301" s="102"/>
      <c r="O301" s="102"/>
      <c r="P301" s="102"/>
    </row>
    <row r="302" spans="5:16" ht="12.75" customHeight="1" x14ac:dyDescent="0.2">
      <c r="E302" s="102"/>
      <c r="F302" s="102"/>
      <c r="G302" s="102"/>
      <c r="H302" s="102"/>
      <c r="O302" s="102"/>
      <c r="P302" s="102"/>
    </row>
    <row r="303" spans="5:16" ht="12.75" customHeight="1" x14ac:dyDescent="0.2">
      <c r="E303" s="102"/>
      <c r="F303" s="102"/>
      <c r="G303" s="102"/>
      <c r="H303" s="102"/>
      <c r="O303" s="102"/>
      <c r="P303" s="102"/>
    </row>
    <row r="304" spans="5:16" ht="12.75" customHeight="1" x14ac:dyDescent="0.2">
      <c r="E304" s="102"/>
      <c r="F304" s="102"/>
      <c r="G304" s="102"/>
      <c r="H304" s="102"/>
      <c r="O304" s="102"/>
      <c r="P304" s="102"/>
    </row>
    <row r="305" spans="5:16" ht="12.75" customHeight="1" x14ac:dyDescent="0.2">
      <c r="E305" s="102"/>
      <c r="F305" s="102"/>
      <c r="G305" s="102"/>
      <c r="H305" s="102"/>
      <c r="O305" s="102"/>
      <c r="P305" s="102"/>
    </row>
    <row r="306" spans="5:16" ht="12.75" customHeight="1" x14ac:dyDescent="0.2">
      <c r="E306" s="102"/>
      <c r="F306" s="102"/>
      <c r="G306" s="102"/>
      <c r="H306" s="102"/>
      <c r="O306" s="102"/>
      <c r="P306" s="102"/>
    </row>
    <row r="307" spans="5:16" ht="12.75" customHeight="1" x14ac:dyDescent="0.2">
      <c r="E307" s="102"/>
      <c r="F307" s="102"/>
      <c r="G307" s="102"/>
      <c r="H307" s="102"/>
      <c r="O307" s="102"/>
      <c r="P307" s="102"/>
    </row>
    <row r="308" spans="5:16" ht="12.75" customHeight="1" x14ac:dyDescent="0.2">
      <c r="E308" s="102"/>
      <c r="F308" s="102"/>
      <c r="G308" s="102"/>
      <c r="H308" s="102"/>
      <c r="O308" s="102"/>
      <c r="P308" s="102"/>
    </row>
    <row r="309" spans="5:16" ht="12.75" customHeight="1" x14ac:dyDescent="0.2">
      <c r="E309" s="102"/>
      <c r="F309" s="102"/>
      <c r="G309" s="102"/>
      <c r="H309" s="102"/>
      <c r="O309" s="102"/>
      <c r="P309" s="102"/>
    </row>
    <row r="310" spans="5:16" ht="12.75" customHeight="1" x14ac:dyDescent="0.2">
      <c r="E310" s="102"/>
      <c r="F310" s="102"/>
      <c r="G310" s="102"/>
      <c r="H310" s="102"/>
      <c r="O310" s="102"/>
      <c r="P310" s="102"/>
    </row>
    <row r="311" spans="5:16" ht="12.75" customHeight="1" x14ac:dyDescent="0.2">
      <c r="E311" s="102"/>
      <c r="F311" s="102"/>
      <c r="G311" s="102"/>
      <c r="H311" s="102"/>
      <c r="O311" s="102"/>
      <c r="P311" s="102"/>
    </row>
    <row r="312" spans="5:16" ht="12.75" customHeight="1" x14ac:dyDescent="0.2">
      <c r="E312" s="102"/>
      <c r="F312" s="102"/>
      <c r="G312" s="102"/>
      <c r="H312" s="102"/>
      <c r="O312" s="102"/>
      <c r="P312" s="102"/>
    </row>
    <row r="313" spans="5:16" ht="12.75" customHeight="1" x14ac:dyDescent="0.2">
      <c r="E313" s="102"/>
      <c r="F313" s="102"/>
      <c r="G313" s="102"/>
      <c r="H313" s="102"/>
      <c r="O313" s="102"/>
      <c r="P313" s="102"/>
    </row>
    <row r="314" spans="5:16" ht="12.75" customHeight="1" x14ac:dyDescent="0.2">
      <c r="E314" s="102"/>
      <c r="F314" s="102"/>
      <c r="G314" s="102"/>
      <c r="H314" s="102"/>
      <c r="O314" s="102"/>
      <c r="P314" s="102"/>
    </row>
    <row r="315" spans="5:16" ht="12.75" customHeight="1" x14ac:dyDescent="0.2">
      <c r="E315" s="102"/>
      <c r="F315" s="102"/>
      <c r="G315" s="102"/>
      <c r="H315" s="102"/>
      <c r="O315" s="102"/>
      <c r="P315" s="102"/>
    </row>
    <row r="316" spans="5:16" ht="12.75" customHeight="1" x14ac:dyDescent="0.2">
      <c r="E316" s="102"/>
      <c r="F316" s="102"/>
      <c r="G316" s="102"/>
      <c r="H316" s="102"/>
      <c r="O316" s="102"/>
      <c r="P316" s="102"/>
    </row>
    <row r="317" spans="5:16" ht="12.75" customHeight="1" x14ac:dyDescent="0.2">
      <c r="E317" s="102"/>
      <c r="F317" s="102"/>
      <c r="G317" s="102"/>
      <c r="H317" s="102"/>
      <c r="O317" s="102"/>
      <c r="P317" s="102"/>
    </row>
    <row r="318" spans="5:16" ht="12.75" customHeight="1" x14ac:dyDescent="0.2">
      <c r="E318" s="102"/>
      <c r="F318" s="102"/>
      <c r="G318" s="102"/>
      <c r="H318" s="102"/>
      <c r="O318" s="102"/>
      <c r="P318" s="102"/>
    </row>
    <row r="319" spans="5:16" ht="12.75" customHeight="1" x14ac:dyDescent="0.2">
      <c r="E319" s="102"/>
      <c r="F319" s="102"/>
      <c r="G319" s="102"/>
      <c r="H319" s="102"/>
      <c r="O319" s="102"/>
      <c r="P319" s="102"/>
    </row>
    <row r="320" spans="5:16" ht="12.75" customHeight="1" x14ac:dyDescent="0.2">
      <c r="E320" s="102"/>
      <c r="F320" s="102"/>
      <c r="G320" s="102"/>
      <c r="H320" s="102"/>
      <c r="O320" s="102"/>
      <c r="P320" s="102"/>
    </row>
    <row r="321" spans="5:16" ht="12.75" customHeight="1" x14ac:dyDescent="0.2">
      <c r="E321" s="102"/>
      <c r="F321" s="102"/>
      <c r="G321" s="102"/>
      <c r="H321" s="102"/>
      <c r="O321" s="102"/>
      <c r="P321" s="102"/>
    </row>
    <row r="322" spans="5:16" ht="12.75" customHeight="1" x14ac:dyDescent="0.2">
      <c r="E322" s="102"/>
      <c r="F322" s="102"/>
      <c r="G322" s="102"/>
      <c r="H322" s="102"/>
      <c r="O322" s="102"/>
      <c r="P322" s="102"/>
    </row>
    <row r="323" spans="5:16" ht="12.75" customHeight="1" x14ac:dyDescent="0.2">
      <c r="E323" s="102"/>
      <c r="F323" s="102"/>
      <c r="G323" s="102"/>
      <c r="H323" s="102"/>
      <c r="O323" s="102"/>
      <c r="P323" s="102"/>
    </row>
    <row r="324" spans="5:16" ht="12.75" customHeight="1" x14ac:dyDescent="0.2">
      <c r="E324" s="102"/>
      <c r="F324" s="102"/>
      <c r="G324" s="102"/>
      <c r="H324" s="102"/>
      <c r="O324" s="102"/>
      <c r="P324" s="102"/>
    </row>
    <row r="325" spans="5:16" ht="12.75" customHeight="1" x14ac:dyDescent="0.2">
      <c r="E325" s="102"/>
      <c r="F325" s="102"/>
      <c r="G325" s="102"/>
      <c r="H325" s="102"/>
      <c r="O325" s="102"/>
      <c r="P325" s="102"/>
    </row>
    <row r="326" spans="5:16" ht="12.75" customHeight="1" x14ac:dyDescent="0.2">
      <c r="E326" s="102"/>
      <c r="F326" s="102"/>
      <c r="G326" s="102"/>
      <c r="H326" s="102"/>
      <c r="O326" s="102"/>
      <c r="P326" s="102"/>
    </row>
    <row r="327" spans="5:16" ht="12.75" customHeight="1" x14ac:dyDescent="0.2">
      <c r="E327" s="102"/>
      <c r="F327" s="102"/>
      <c r="G327" s="102"/>
      <c r="H327" s="102"/>
      <c r="O327" s="102"/>
      <c r="P327" s="102"/>
    </row>
    <row r="328" spans="5:16" ht="12.75" customHeight="1" x14ac:dyDescent="0.2">
      <c r="E328" s="102"/>
      <c r="F328" s="102"/>
      <c r="G328" s="102"/>
      <c r="H328" s="102"/>
      <c r="O328" s="102"/>
      <c r="P328" s="102"/>
    </row>
    <row r="329" spans="5:16" ht="12.75" customHeight="1" x14ac:dyDescent="0.2">
      <c r="E329" s="102"/>
      <c r="F329" s="102"/>
      <c r="G329" s="102"/>
      <c r="H329" s="102"/>
      <c r="O329" s="102"/>
      <c r="P329" s="102"/>
    </row>
    <row r="330" spans="5:16" ht="12.75" customHeight="1" x14ac:dyDescent="0.2">
      <c r="E330" s="102"/>
      <c r="F330" s="102"/>
      <c r="G330" s="102"/>
      <c r="H330" s="102"/>
      <c r="O330" s="102"/>
      <c r="P330" s="102"/>
    </row>
    <row r="331" spans="5:16" ht="12.75" customHeight="1" x14ac:dyDescent="0.2">
      <c r="E331" s="102"/>
      <c r="F331" s="102"/>
      <c r="G331" s="102"/>
      <c r="H331" s="102"/>
      <c r="O331" s="102"/>
      <c r="P331" s="102"/>
    </row>
    <row r="332" spans="5:16" ht="12.75" customHeight="1" x14ac:dyDescent="0.2">
      <c r="E332" s="102"/>
      <c r="F332" s="102"/>
      <c r="G332" s="102"/>
      <c r="H332" s="102"/>
      <c r="O332" s="102"/>
      <c r="P332" s="102"/>
    </row>
    <row r="333" spans="5:16" ht="12.75" customHeight="1" x14ac:dyDescent="0.2">
      <c r="E333" s="102"/>
      <c r="F333" s="102"/>
      <c r="G333" s="102"/>
      <c r="H333" s="102"/>
      <c r="O333" s="102"/>
      <c r="P333" s="102"/>
    </row>
    <row r="334" spans="5:16" ht="12.75" customHeight="1" x14ac:dyDescent="0.2">
      <c r="E334" s="102"/>
      <c r="F334" s="102"/>
      <c r="G334" s="102"/>
      <c r="H334" s="102"/>
      <c r="O334" s="102"/>
      <c r="P334" s="102"/>
    </row>
    <row r="335" spans="5:16" ht="12.75" customHeight="1" x14ac:dyDescent="0.2">
      <c r="E335" s="102"/>
      <c r="F335" s="102"/>
      <c r="G335" s="102"/>
      <c r="H335" s="102"/>
      <c r="O335" s="102"/>
      <c r="P335" s="102"/>
    </row>
    <row r="336" spans="5:16" ht="12.75" customHeight="1" x14ac:dyDescent="0.2">
      <c r="E336" s="102"/>
      <c r="F336" s="102"/>
      <c r="G336" s="102"/>
      <c r="H336" s="102"/>
      <c r="O336" s="102"/>
      <c r="P336" s="102"/>
    </row>
    <row r="337" spans="5:16" ht="12.75" customHeight="1" x14ac:dyDescent="0.2">
      <c r="E337" s="102"/>
      <c r="F337" s="102"/>
      <c r="G337" s="102"/>
      <c r="H337" s="102"/>
      <c r="O337" s="102"/>
      <c r="P337" s="102"/>
    </row>
    <row r="338" spans="5:16" ht="12.75" customHeight="1" x14ac:dyDescent="0.2">
      <c r="E338" s="102"/>
      <c r="F338" s="102"/>
      <c r="G338" s="102"/>
      <c r="H338" s="102"/>
      <c r="O338" s="102"/>
      <c r="P338" s="102"/>
    </row>
    <row r="339" spans="5:16" ht="12.75" customHeight="1" x14ac:dyDescent="0.2">
      <c r="E339" s="102"/>
      <c r="F339" s="102"/>
      <c r="G339" s="102"/>
      <c r="H339" s="102"/>
      <c r="O339" s="102"/>
      <c r="P339" s="102"/>
    </row>
    <row r="340" spans="5:16" ht="12.75" customHeight="1" x14ac:dyDescent="0.2">
      <c r="E340" s="102"/>
      <c r="F340" s="102"/>
      <c r="G340" s="102"/>
      <c r="H340" s="102"/>
      <c r="O340" s="102"/>
      <c r="P340" s="102"/>
    </row>
    <row r="341" spans="5:16" ht="12.75" customHeight="1" x14ac:dyDescent="0.2">
      <c r="E341" s="102"/>
      <c r="F341" s="102"/>
      <c r="G341" s="102"/>
      <c r="H341" s="102"/>
      <c r="O341" s="102"/>
      <c r="P341" s="102"/>
    </row>
    <row r="342" spans="5:16" ht="12.75" customHeight="1" x14ac:dyDescent="0.2">
      <c r="E342" s="102"/>
      <c r="F342" s="102"/>
      <c r="G342" s="102"/>
      <c r="H342" s="102"/>
      <c r="O342" s="102"/>
      <c r="P342" s="102"/>
    </row>
    <row r="343" spans="5:16" ht="12.75" customHeight="1" x14ac:dyDescent="0.2">
      <c r="E343" s="102"/>
      <c r="F343" s="102"/>
      <c r="G343" s="102"/>
      <c r="H343" s="102"/>
      <c r="O343" s="102"/>
      <c r="P343" s="102"/>
    </row>
    <row r="344" spans="5:16" ht="12.75" customHeight="1" x14ac:dyDescent="0.2">
      <c r="E344" s="102"/>
      <c r="F344" s="102"/>
      <c r="G344" s="102"/>
      <c r="H344" s="102"/>
      <c r="O344" s="102"/>
      <c r="P344" s="102"/>
    </row>
    <row r="345" spans="5:16" ht="12.75" customHeight="1" x14ac:dyDescent="0.2">
      <c r="E345" s="102"/>
      <c r="F345" s="102"/>
      <c r="G345" s="102"/>
      <c r="H345" s="102"/>
      <c r="O345" s="102"/>
      <c r="P345" s="102"/>
    </row>
    <row r="346" spans="5:16" ht="12.75" customHeight="1" x14ac:dyDescent="0.2">
      <c r="E346" s="102"/>
      <c r="F346" s="102"/>
      <c r="G346" s="102"/>
      <c r="H346" s="102"/>
      <c r="O346" s="102"/>
      <c r="P346" s="102"/>
    </row>
    <row r="347" spans="5:16" ht="12.75" customHeight="1" x14ac:dyDescent="0.2">
      <c r="E347" s="102"/>
      <c r="F347" s="102"/>
      <c r="G347" s="102"/>
      <c r="H347" s="102"/>
      <c r="O347" s="102"/>
      <c r="P347" s="102"/>
    </row>
    <row r="348" spans="5:16" ht="12.75" customHeight="1" x14ac:dyDescent="0.2">
      <c r="E348" s="102"/>
      <c r="F348" s="102"/>
      <c r="G348" s="102"/>
      <c r="H348" s="102"/>
      <c r="O348" s="102"/>
      <c r="P348" s="102"/>
    </row>
    <row r="349" spans="5:16" ht="12.75" customHeight="1" x14ac:dyDescent="0.2">
      <c r="E349" s="102"/>
      <c r="F349" s="102"/>
      <c r="G349" s="102"/>
      <c r="H349" s="102"/>
      <c r="O349" s="102"/>
      <c r="P349" s="102"/>
    </row>
    <row r="350" spans="5:16" ht="12.75" customHeight="1" x14ac:dyDescent="0.2">
      <c r="E350" s="102"/>
      <c r="F350" s="102"/>
      <c r="G350" s="102"/>
      <c r="H350" s="102"/>
      <c r="O350" s="102"/>
      <c r="P350" s="102"/>
    </row>
    <row r="351" spans="5:16" ht="12.75" customHeight="1" x14ac:dyDescent="0.2">
      <c r="E351" s="102"/>
      <c r="F351" s="102"/>
      <c r="G351" s="102"/>
      <c r="H351" s="102"/>
      <c r="O351" s="102"/>
      <c r="P351" s="102"/>
    </row>
    <row r="352" spans="5:16" ht="12.75" customHeight="1" x14ac:dyDescent="0.2">
      <c r="E352" s="102"/>
      <c r="F352" s="102"/>
      <c r="G352" s="102"/>
      <c r="H352" s="102"/>
      <c r="O352" s="102"/>
      <c r="P352" s="102"/>
    </row>
    <row r="353" spans="5:16" ht="12.75" customHeight="1" x14ac:dyDescent="0.2">
      <c r="E353" s="102"/>
      <c r="F353" s="102"/>
      <c r="G353" s="102"/>
      <c r="H353" s="102"/>
      <c r="O353" s="102"/>
      <c r="P353" s="102"/>
    </row>
    <row r="354" spans="5:16" ht="12.75" customHeight="1" x14ac:dyDescent="0.2">
      <c r="E354" s="102"/>
      <c r="F354" s="102"/>
      <c r="G354" s="102"/>
      <c r="H354" s="102"/>
      <c r="O354" s="102"/>
      <c r="P354" s="102"/>
    </row>
    <row r="355" spans="5:16" ht="12.75" customHeight="1" x14ac:dyDescent="0.2">
      <c r="E355" s="102"/>
      <c r="F355" s="102"/>
      <c r="G355" s="102"/>
      <c r="H355" s="102"/>
      <c r="O355" s="102"/>
      <c r="P355" s="102"/>
    </row>
    <row r="356" spans="5:16" ht="12.75" customHeight="1" x14ac:dyDescent="0.2">
      <c r="E356" s="102"/>
      <c r="F356" s="102"/>
      <c r="G356" s="102"/>
      <c r="H356" s="102"/>
      <c r="O356" s="102"/>
      <c r="P356" s="102"/>
    </row>
    <row r="357" spans="5:16" ht="12.75" customHeight="1" x14ac:dyDescent="0.2">
      <c r="E357" s="102"/>
      <c r="F357" s="102"/>
      <c r="G357" s="102"/>
      <c r="H357" s="102"/>
      <c r="O357" s="102"/>
      <c r="P357" s="102"/>
    </row>
    <row r="358" spans="5:16" ht="12.75" customHeight="1" x14ac:dyDescent="0.2">
      <c r="E358" s="102"/>
      <c r="F358" s="102"/>
      <c r="G358" s="102"/>
      <c r="H358" s="102"/>
      <c r="O358" s="102"/>
      <c r="P358" s="102"/>
    </row>
    <row r="359" spans="5:16" ht="12.75" customHeight="1" x14ac:dyDescent="0.2">
      <c r="E359" s="102"/>
      <c r="F359" s="102"/>
      <c r="G359" s="102"/>
      <c r="H359" s="102"/>
      <c r="O359" s="102"/>
      <c r="P359" s="102"/>
    </row>
    <row r="360" spans="5:16" ht="12.75" customHeight="1" x14ac:dyDescent="0.2">
      <c r="E360" s="102"/>
      <c r="F360" s="102"/>
      <c r="G360" s="102"/>
      <c r="H360" s="102"/>
      <c r="O360" s="102"/>
      <c r="P360" s="102"/>
    </row>
    <row r="361" spans="5:16" ht="12.75" customHeight="1" x14ac:dyDescent="0.2">
      <c r="E361" s="102"/>
      <c r="F361" s="102"/>
      <c r="G361" s="102"/>
      <c r="H361" s="102"/>
      <c r="O361" s="102"/>
      <c r="P361" s="102"/>
    </row>
    <row r="362" spans="5:16" ht="12.75" customHeight="1" x14ac:dyDescent="0.2">
      <c r="E362" s="102"/>
      <c r="F362" s="102"/>
      <c r="G362" s="102"/>
      <c r="H362" s="102"/>
      <c r="O362" s="102"/>
      <c r="P362" s="102"/>
    </row>
    <row r="363" spans="5:16" ht="12.75" customHeight="1" x14ac:dyDescent="0.2">
      <c r="E363" s="102"/>
      <c r="F363" s="102"/>
      <c r="G363" s="102"/>
      <c r="H363" s="102"/>
      <c r="O363" s="102"/>
      <c r="P363" s="102"/>
    </row>
    <row r="364" spans="5:16" ht="12.75" customHeight="1" x14ac:dyDescent="0.2">
      <c r="E364" s="102"/>
      <c r="F364" s="102"/>
      <c r="G364" s="102"/>
      <c r="H364" s="102"/>
      <c r="O364" s="102"/>
      <c r="P364" s="102"/>
    </row>
    <row r="365" spans="5:16" ht="12.75" customHeight="1" x14ac:dyDescent="0.2">
      <c r="E365" s="102"/>
      <c r="F365" s="102"/>
      <c r="G365" s="102"/>
      <c r="H365" s="102"/>
      <c r="O365" s="102"/>
      <c r="P365" s="102"/>
    </row>
    <row r="366" spans="5:16" ht="12.75" customHeight="1" x14ac:dyDescent="0.2">
      <c r="E366" s="102"/>
      <c r="F366" s="102"/>
      <c r="G366" s="102"/>
      <c r="H366" s="102"/>
      <c r="O366" s="102"/>
      <c r="P366" s="102"/>
    </row>
    <row r="367" spans="5:16" ht="12.75" customHeight="1" x14ac:dyDescent="0.2">
      <c r="E367" s="102"/>
      <c r="F367" s="102"/>
      <c r="G367" s="102"/>
      <c r="H367" s="102"/>
      <c r="O367" s="102"/>
      <c r="P367" s="102"/>
    </row>
    <row r="368" spans="5:16" ht="12.75" customHeight="1" x14ac:dyDescent="0.2">
      <c r="E368" s="102"/>
      <c r="F368" s="102"/>
      <c r="G368" s="102"/>
      <c r="H368" s="102"/>
      <c r="O368" s="102"/>
      <c r="P368" s="102"/>
    </row>
    <row r="369" spans="5:16" ht="12.75" customHeight="1" x14ac:dyDescent="0.2">
      <c r="E369" s="102"/>
      <c r="F369" s="102"/>
      <c r="G369" s="102"/>
      <c r="H369" s="102"/>
      <c r="O369" s="102"/>
      <c r="P369" s="102"/>
    </row>
    <row r="370" spans="5:16" ht="12.75" customHeight="1" x14ac:dyDescent="0.2">
      <c r="E370" s="102"/>
      <c r="F370" s="102"/>
      <c r="G370" s="102"/>
      <c r="H370" s="102"/>
      <c r="O370" s="102"/>
      <c r="P370" s="102"/>
    </row>
    <row r="371" spans="5:16" ht="12.75" customHeight="1" x14ac:dyDescent="0.2">
      <c r="E371" s="102"/>
      <c r="F371" s="102"/>
      <c r="G371" s="102"/>
      <c r="H371" s="102"/>
      <c r="O371" s="102"/>
      <c r="P371" s="102"/>
    </row>
    <row r="372" spans="5:16" ht="12.75" customHeight="1" x14ac:dyDescent="0.2">
      <c r="E372" s="102"/>
      <c r="F372" s="102"/>
      <c r="G372" s="102"/>
      <c r="H372" s="102"/>
      <c r="O372" s="102"/>
      <c r="P372" s="102"/>
    </row>
    <row r="373" spans="5:16" ht="12.75" customHeight="1" x14ac:dyDescent="0.2">
      <c r="E373" s="102"/>
      <c r="F373" s="102"/>
      <c r="G373" s="102"/>
      <c r="H373" s="102"/>
      <c r="O373" s="102"/>
      <c r="P373" s="102"/>
    </row>
    <row r="374" spans="5:16" ht="12.75" customHeight="1" x14ac:dyDescent="0.2">
      <c r="E374" s="102"/>
      <c r="F374" s="102"/>
      <c r="G374" s="102"/>
      <c r="H374" s="102"/>
      <c r="O374" s="102"/>
      <c r="P374" s="102"/>
    </row>
    <row r="375" spans="5:16" ht="12.75" customHeight="1" x14ac:dyDescent="0.2">
      <c r="E375" s="102"/>
      <c r="F375" s="102"/>
      <c r="G375" s="102"/>
      <c r="H375" s="102"/>
      <c r="O375" s="102"/>
      <c r="P375" s="102"/>
    </row>
    <row r="376" spans="5:16" ht="12.75" customHeight="1" x14ac:dyDescent="0.2">
      <c r="E376" s="102"/>
      <c r="F376" s="102"/>
      <c r="G376" s="102"/>
      <c r="H376" s="102"/>
      <c r="O376" s="102"/>
      <c r="P376" s="102"/>
    </row>
    <row r="377" spans="5:16" ht="12.75" customHeight="1" x14ac:dyDescent="0.2">
      <c r="E377" s="102"/>
      <c r="F377" s="102"/>
      <c r="G377" s="102"/>
      <c r="H377" s="102"/>
      <c r="O377" s="102"/>
      <c r="P377" s="102"/>
    </row>
    <row r="378" spans="5:16" ht="12.75" customHeight="1" x14ac:dyDescent="0.2">
      <c r="E378" s="102"/>
      <c r="F378" s="102"/>
      <c r="G378" s="102"/>
      <c r="H378" s="102"/>
      <c r="O378" s="102"/>
      <c r="P378" s="102"/>
    </row>
    <row r="379" spans="5:16" ht="12.75" customHeight="1" x14ac:dyDescent="0.2">
      <c r="E379" s="102"/>
      <c r="F379" s="102"/>
      <c r="G379" s="102"/>
      <c r="H379" s="102"/>
      <c r="O379" s="102"/>
      <c r="P379" s="102"/>
    </row>
    <row r="380" spans="5:16" ht="12.75" customHeight="1" x14ac:dyDescent="0.2">
      <c r="E380" s="102"/>
      <c r="F380" s="102"/>
      <c r="G380" s="102"/>
      <c r="H380" s="102"/>
      <c r="O380" s="102"/>
      <c r="P380" s="102"/>
    </row>
    <row r="381" spans="5:16" ht="12.75" customHeight="1" x14ac:dyDescent="0.2">
      <c r="E381" s="102"/>
      <c r="F381" s="102"/>
      <c r="G381" s="102"/>
      <c r="H381" s="102"/>
      <c r="O381" s="102"/>
      <c r="P381" s="102"/>
    </row>
    <row r="382" spans="5:16" ht="12.75" customHeight="1" x14ac:dyDescent="0.2">
      <c r="E382" s="102"/>
      <c r="F382" s="102"/>
      <c r="G382" s="102"/>
      <c r="H382" s="102"/>
      <c r="O382" s="102"/>
      <c r="P382" s="102"/>
    </row>
    <row r="383" spans="5:16" ht="12.75" customHeight="1" x14ac:dyDescent="0.2">
      <c r="E383" s="102"/>
      <c r="F383" s="102"/>
      <c r="G383" s="102"/>
      <c r="H383" s="102"/>
      <c r="O383" s="102"/>
      <c r="P383" s="102"/>
    </row>
    <row r="384" spans="5:16" ht="12.75" customHeight="1" x14ac:dyDescent="0.2">
      <c r="E384" s="102"/>
      <c r="F384" s="102"/>
      <c r="G384" s="102"/>
      <c r="H384" s="102"/>
      <c r="O384" s="102"/>
      <c r="P384" s="102"/>
    </row>
    <row r="385" spans="5:16" ht="12.75" customHeight="1" x14ac:dyDescent="0.2">
      <c r="E385" s="102"/>
      <c r="F385" s="102"/>
      <c r="G385" s="102"/>
      <c r="H385" s="102"/>
      <c r="O385" s="102"/>
      <c r="P385" s="102"/>
    </row>
    <row r="386" spans="5:16" ht="12.75" customHeight="1" x14ac:dyDescent="0.2">
      <c r="E386" s="102"/>
      <c r="F386" s="102"/>
      <c r="G386" s="102"/>
      <c r="H386" s="102"/>
      <c r="O386" s="102"/>
      <c r="P386" s="102"/>
    </row>
    <row r="387" spans="5:16" ht="12.75" customHeight="1" x14ac:dyDescent="0.2">
      <c r="E387" s="102"/>
      <c r="F387" s="102"/>
      <c r="G387" s="102"/>
      <c r="H387" s="102"/>
      <c r="O387" s="102"/>
      <c r="P387" s="102"/>
    </row>
    <row r="388" spans="5:16" ht="12.75" customHeight="1" x14ac:dyDescent="0.2">
      <c r="E388" s="102"/>
      <c r="F388" s="102"/>
      <c r="G388" s="102"/>
      <c r="H388" s="102"/>
      <c r="O388" s="102"/>
      <c r="P388" s="102"/>
    </row>
    <row r="389" spans="5:16" ht="12.75" customHeight="1" x14ac:dyDescent="0.2">
      <c r="E389" s="102"/>
      <c r="F389" s="102"/>
      <c r="G389" s="102"/>
      <c r="H389" s="102"/>
      <c r="O389" s="102"/>
      <c r="P389" s="102"/>
    </row>
    <row r="390" spans="5:16" ht="12.75" customHeight="1" x14ac:dyDescent="0.2">
      <c r="E390" s="102"/>
      <c r="F390" s="102"/>
      <c r="G390" s="102"/>
      <c r="H390" s="102"/>
      <c r="O390" s="102"/>
      <c r="P390" s="102"/>
    </row>
    <row r="391" spans="5:16" ht="12.75" customHeight="1" x14ac:dyDescent="0.2">
      <c r="E391" s="102"/>
      <c r="F391" s="102"/>
      <c r="G391" s="102"/>
      <c r="H391" s="102"/>
      <c r="O391" s="102"/>
      <c r="P391" s="102"/>
    </row>
    <row r="392" spans="5:16" ht="12.75" customHeight="1" x14ac:dyDescent="0.2">
      <c r="E392" s="102"/>
      <c r="F392" s="102"/>
      <c r="G392" s="102"/>
      <c r="H392" s="102"/>
      <c r="O392" s="102"/>
      <c r="P392" s="102"/>
    </row>
    <row r="393" spans="5:16" ht="12.75" customHeight="1" x14ac:dyDescent="0.2">
      <c r="E393" s="102"/>
      <c r="F393" s="102"/>
      <c r="G393" s="102"/>
      <c r="H393" s="102"/>
      <c r="O393" s="102"/>
      <c r="P393" s="102"/>
    </row>
    <row r="394" spans="5:16" ht="12.75" customHeight="1" x14ac:dyDescent="0.2">
      <c r="E394" s="102"/>
      <c r="F394" s="102"/>
      <c r="G394" s="102"/>
      <c r="H394" s="102"/>
      <c r="O394" s="102"/>
      <c r="P394" s="102"/>
    </row>
    <row r="395" spans="5:16" ht="12.75" customHeight="1" x14ac:dyDescent="0.2">
      <c r="E395" s="102"/>
      <c r="F395" s="102"/>
      <c r="G395" s="102"/>
      <c r="H395" s="102"/>
      <c r="O395" s="102"/>
      <c r="P395" s="102"/>
    </row>
    <row r="396" spans="5:16" ht="12.75" customHeight="1" x14ac:dyDescent="0.2">
      <c r="E396" s="102"/>
      <c r="F396" s="102"/>
      <c r="G396" s="102"/>
      <c r="H396" s="102"/>
      <c r="O396" s="102"/>
      <c r="P396" s="102"/>
    </row>
    <row r="397" spans="5:16" ht="12.75" customHeight="1" x14ac:dyDescent="0.2">
      <c r="E397" s="102"/>
      <c r="F397" s="102"/>
      <c r="G397" s="102"/>
      <c r="H397" s="102"/>
      <c r="O397" s="102"/>
      <c r="P397" s="102"/>
    </row>
    <row r="398" spans="5:16" ht="12.75" customHeight="1" x14ac:dyDescent="0.2">
      <c r="E398" s="102"/>
      <c r="F398" s="102"/>
      <c r="G398" s="102"/>
      <c r="H398" s="102"/>
      <c r="O398" s="102"/>
      <c r="P398" s="102"/>
    </row>
    <row r="399" spans="5:16" ht="12.75" customHeight="1" x14ac:dyDescent="0.2">
      <c r="E399" s="102"/>
      <c r="F399" s="102"/>
      <c r="G399" s="102"/>
      <c r="H399" s="102"/>
      <c r="O399" s="102"/>
      <c r="P399" s="102"/>
    </row>
    <row r="400" spans="5:16" ht="12.75" customHeight="1" x14ac:dyDescent="0.2">
      <c r="E400" s="102"/>
      <c r="F400" s="102"/>
      <c r="G400" s="102"/>
      <c r="H400" s="102"/>
      <c r="O400" s="102"/>
      <c r="P400" s="102"/>
    </row>
    <row r="401" spans="5:16" ht="12.75" customHeight="1" x14ac:dyDescent="0.2">
      <c r="E401" s="102"/>
      <c r="F401" s="102"/>
      <c r="G401" s="102"/>
      <c r="H401" s="102"/>
      <c r="O401" s="102"/>
      <c r="P401" s="102"/>
    </row>
    <row r="402" spans="5:16" ht="12.75" customHeight="1" x14ac:dyDescent="0.2">
      <c r="E402" s="102"/>
      <c r="F402" s="102"/>
      <c r="G402" s="102"/>
      <c r="H402" s="102"/>
      <c r="O402" s="102"/>
      <c r="P402" s="102"/>
    </row>
    <row r="403" spans="5:16" ht="12.75" customHeight="1" x14ac:dyDescent="0.2">
      <c r="E403" s="102"/>
      <c r="F403" s="102"/>
      <c r="G403" s="102"/>
      <c r="H403" s="102"/>
      <c r="O403" s="102"/>
      <c r="P403" s="102"/>
    </row>
    <row r="404" spans="5:16" ht="12.75" customHeight="1" x14ac:dyDescent="0.2">
      <c r="E404" s="102"/>
      <c r="F404" s="102"/>
      <c r="G404" s="102"/>
      <c r="H404" s="102"/>
      <c r="O404" s="102"/>
      <c r="P404" s="102"/>
    </row>
    <row r="405" spans="5:16" ht="12.75" customHeight="1" x14ac:dyDescent="0.2">
      <c r="E405" s="102"/>
      <c r="F405" s="102"/>
      <c r="G405" s="102"/>
      <c r="H405" s="102"/>
      <c r="O405" s="102"/>
      <c r="P405" s="102"/>
    </row>
    <row r="406" spans="5:16" ht="12.75" customHeight="1" x14ac:dyDescent="0.2">
      <c r="E406" s="102"/>
      <c r="F406" s="102"/>
      <c r="G406" s="102"/>
      <c r="H406" s="102"/>
      <c r="O406" s="102"/>
      <c r="P406" s="102"/>
    </row>
    <row r="407" spans="5:16" ht="12.75" customHeight="1" x14ac:dyDescent="0.2">
      <c r="E407" s="102"/>
      <c r="F407" s="102"/>
      <c r="G407" s="102"/>
      <c r="H407" s="102"/>
      <c r="O407" s="102"/>
      <c r="P407" s="102"/>
    </row>
    <row r="408" spans="5:16" ht="12.75" customHeight="1" x14ac:dyDescent="0.2">
      <c r="E408" s="102"/>
      <c r="F408" s="102"/>
      <c r="G408" s="102"/>
      <c r="H408" s="102"/>
      <c r="O408" s="102"/>
      <c r="P408" s="102"/>
    </row>
    <row r="409" spans="5:16" ht="12.75" customHeight="1" x14ac:dyDescent="0.2">
      <c r="E409" s="102"/>
      <c r="F409" s="102"/>
      <c r="G409" s="102"/>
      <c r="H409" s="102"/>
      <c r="O409" s="102"/>
      <c r="P409" s="102"/>
    </row>
    <row r="410" spans="5:16" ht="12.75" customHeight="1" x14ac:dyDescent="0.2">
      <c r="E410" s="102"/>
      <c r="F410" s="102"/>
      <c r="G410" s="102"/>
      <c r="H410" s="102"/>
      <c r="O410" s="102"/>
      <c r="P410" s="102"/>
    </row>
    <row r="411" spans="5:16" ht="12.75" customHeight="1" x14ac:dyDescent="0.2">
      <c r="E411" s="102"/>
      <c r="F411" s="102"/>
      <c r="G411" s="102"/>
      <c r="H411" s="102"/>
      <c r="O411" s="102"/>
      <c r="P411" s="102"/>
    </row>
    <row r="412" spans="5:16" ht="12.75" customHeight="1" x14ac:dyDescent="0.2">
      <c r="E412" s="102"/>
      <c r="F412" s="102"/>
      <c r="G412" s="102"/>
      <c r="H412" s="102"/>
      <c r="O412" s="102"/>
      <c r="P412" s="102"/>
    </row>
    <row r="413" spans="5:16" ht="12.75" customHeight="1" x14ac:dyDescent="0.2">
      <c r="E413" s="102"/>
      <c r="F413" s="102"/>
      <c r="G413" s="102"/>
      <c r="H413" s="102"/>
      <c r="O413" s="102"/>
      <c r="P413" s="102"/>
    </row>
    <row r="414" spans="5:16" ht="12.75" customHeight="1" x14ac:dyDescent="0.2">
      <c r="E414" s="102"/>
      <c r="F414" s="102"/>
      <c r="G414" s="102"/>
      <c r="H414" s="102"/>
      <c r="O414" s="102"/>
      <c r="P414" s="102"/>
    </row>
    <row r="415" spans="5:16" ht="12.75" customHeight="1" x14ac:dyDescent="0.2">
      <c r="E415" s="102"/>
      <c r="F415" s="102"/>
      <c r="G415" s="102"/>
      <c r="H415" s="102"/>
      <c r="O415" s="102"/>
      <c r="P415" s="102"/>
    </row>
    <row r="416" spans="5:16" ht="12.75" customHeight="1" x14ac:dyDescent="0.2">
      <c r="E416" s="102"/>
      <c r="F416" s="102"/>
      <c r="G416" s="102"/>
      <c r="H416" s="102"/>
      <c r="O416" s="102"/>
      <c r="P416" s="102"/>
    </row>
    <row r="417" spans="5:16" ht="12.75" customHeight="1" x14ac:dyDescent="0.2">
      <c r="E417" s="102"/>
      <c r="F417" s="102"/>
      <c r="G417" s="102"/>
      <c r="H417" s="102"/>
      <c r="O417" s="102"/>
      <c r="P417" s="102"/>
    </row>
    <row r="418" spans="5:16" ht="12.75" customHeight="1" x14ac:dyDescent="0.2">
      <c r="E418" s="102"/>
      <c r="F418" s="102"/>
      <c r="G418" s="102"/>
      <c r="H418" s="102"/>
      <c r="O418" s="102"/>
      <c r="P418" s="102"/>
    </row>
    <row r="419" spans="5:16" ht="12.75" customHeight="1" x14ac:dyDescent="0.2">
      <c r="E419" s="102"/>
      <c r="F419" s="102"/>
      <c r="G419" s="102"/>
      <c r="H419" s="102"/>
      <c r="O419" s="102"/>
      <c r="P419" s="102"/>
    </row>
    <row r="420" spans="5:16" ht="12.75" customHeight="1" x14ac:dyDescent="0.2">
      <c r="E420" s="102"/>
      <c r="F420" s="102"/>
      <c r="G420" s="102"/>
      <c r="H420" s="102"/>
      <c r="O420" s="102"/>
      <c r="P420" s="102"/>
    </row>
    <row r="421" spans="5:16" ht="12.75" customHeight="1" x14ac:dyDescent="0.2">
      <c r="E421" s="102"/>
      <c r="F421" s="102"/>
      <c r="G421" s="102"/>
      <c r="H421" s="102"/>
      <c r="O421" s="102"/>
      <c r="P421" s="102"/>
    </row>
    <row r="422" spans="5:16" ht="12.75" customHeight="1" x14ac:dyDescent="0.2">
      <c r="E422" s="102"/>
      <c r="F422" s="102"/>
      <c r="G422" s="102"/>
      <c r="H422" s="102"/>
      <c r="O422" s="102"/>
      <c r="P422" s="102"/>
    </row>
    <row r="423" spans="5:16" ht="12.75" customHeight="1" x14ac:dyDescent="0.2">
      <c r="E423" s="102"/>
      <c r="F423" s="102"/>
      <c r="G423" s="102"/>
      <c r="H423" s="102"/>
      <c r="O423" s="102"/>
      <c r="P423" s="102"/>
    </row>
    <row r="424" spans="5:16" ht="12.75" customHeight="1" x14ac:dyDescent="0.2">
      <c r="E424" s="102"/>
      <c r="F424" s="102"/>
      <c r="G424" s="102"/>
      <c r="H424" s="102"/>
      <c r="O424" s="102"/>
      <c r="P424" s="102"/>
    </row>
    <row r="425" spans="5:16" ht="12.75" customHeight="1" x14ac:dyDescent="0.2">
      <c r="E425" s="102"/>
      <c r="F425" s="102"/>
      <c r="G425" s="102"/>
      <c r="H425" s="102"/>
      <c r="O425" s="102"/>
      <c r="P425" s="102"/>
    </row>
    <row r="426" spans="5:16" ht="12.75" customHeight="1" x14ac:dyDescent="0.2">
      <c r="E426" s="102"/>
      <c r="F426" s="102"/>
      <c r="G426" s="102"/>
      <c r="H426" s="102"/>
      <c r="O426" s="102"/>
      <c r="P426" s="102"/>
    </row>
    <row r="427" spans="5:16" ht="12.75" customHeight="1" x14ac:dyDescent="0.2">
      <c r="E427" s="102"/>
      <c r="F427" s="102"/>
      <c r="G427" s="102"/>
      <c r="H427" s="102"/>
      <c r="O427" s="102"/>
      <c r="P427" s="102"/>
    </row>
    <row r="428" spans="5:16" ht="12.75" customHeight="1" x14ac:dyDescent="0.2">
      <c r="E428" s="102"/>
      <c r="F428" s="102"/>
      <c r="G428" s="102"/>
      <c r="H428" s="102"/>
      <c r="O428" s="102"/>
      <c r="P428" s="102"/>
    </row>
    <row r="429" spans="5:16" ht="12.75" customHeight="1" x14ac:dyDescent="0.2">
      <c r="E429" s="102"/>
      <c r="F429" s="102"/>
      <c r="G429" s="102"/>
      <c r="H429" s="102"/>
      <c r="O429" s="102"/>
      <c r="P429" s="102"/>
    </row>
    <row r="430" spans="5:16" ht="12.75" customHeight="1" x14ac:dyDescent="0.2">
      <c r="E430" s="102"/>
      <c r="F430" s="102"/>
      <c r="G430" s="102"/>
      <c r="H430" s="102"/>
      <c r="O430" s="102"/>
      <c r="P430" s="102"/>
    </row>
    <row r="431" spans="5:16" ht="12.75" customHeight="1" x14ac:dyDescent="0.2">
      <c r="E431" s="102"/>
      <c r="F431" s="102"/>
      <c r="G431" s="102"/>
      <c r="H431" s="102"/>
      <c r="O431" s="102"/>
      <c r="P431" s="102"/>
    </row>
    <row r="432" spans="5:16" ht="12.75" customHeight="1" x14ac:dyDescent="0.2">
      <c r="E432" s="102"/>
      <c r="F432" s="102"/>
      <c r="G432" s="102"/>
      <c r="H432" s="102"/>
      <c r="O432" s="102"/>
      <c r="P432" s="102"/>
    </row>
    <row r="433" spans="5:16" ht="12.75" customHeight="1" x14ac:dyDescent="0.2">
      <c r="E433" s="102"/>
      <c r="F433" s="102"/>
      <c r="G433" s="102"/>
      <c r="H433" s="102"/>
      <c r="O433" s="102"/>
      <c r="P433" s="102"/>
    </row>
    <row r="434" spans="5:16" ht="12.75" customHeight="1" x14ac:dyDescent="0.2">
      <c r="E434" s="102"/>
      <c r="F434" s="102"/>
      <c r="G434" s="102"/>
      <c r="H434" s="102"/>
      <c r="O434" s="102"/>
      <c r="P434" s="102"/>
    </row>
    <row r="435" spans="5:16" ht="12.75" customHeight="1" x14ac:dyDescent="0.2">
      <c r="E435" s="102"/>
      <c r="F435" s="102"/>
      <c r="G435" s="102"/>
      <c r="H435" s="102"/>
      <c r="O435" s="102"/>
      <c r="P435" s="102"/>
    </row>
    <row r="436" spans="5:16" ht="12.75" customHeight="1" x14ac:dyDescent="0.2">
      <c r="E436" s="102"/>
      <c r="F436" s="102"/>
      <c r="G436" s="102"/>
      <c r="H436" s="102"/>
      <c r="O436" s="102"/>
      <c r="P436" s="102"/>
    </row>
    <row r="437" spans="5:16" ht="12.75" customHeight="1" x14ac:dyDescent="0.2">
      <c r="E437" s="102"/>
      <c r="F437" s="102"/>
      <c r="G437" s="102"/>
      <c r="H437" s="102"/>
      <c r="O437" s="102"/>
      <c r="P437" s="102"/>
    </row>
    <row r="438" spans="5:16" ht="12.75" customHeight="1" x14ac:dyDescent="0.2">
      <c r="E438" s="102"/>
      <c r="F438" s="102"/>
      <c r="G438" s="102"/>
      <c r="H438" s="102"/>
      <c r="O438" s="102"/>
      <c r="P438" s="102"/>
    </row>
    <row r="439" spans="5:16" ht="12.75" customHeight="1" x14ac:dyDescent="0.2">
      <c r="E439" s="102"/>
      <c r="F439" s="102"/>
      <c r="G439" s="102"/>
      <c r="H439" s="102"/>
      <c r="O439" s="102"/>
      <c r="P439" s="102"/>
    </row>
    <row r="440" spans="5:16" ht="12.75" customHeight="1" x14ac:dyDescent="0.2">
      <c r="E440" s="102"/>
      <c r="F440" s="102"/>
      <c r="G440" s="102"/>
      <c r="H440" s="102"/>
      <c r="O440" s="102"/>
      <c r="P440" s="102"/>
    </row>
    <row r="441" spans="5:16" ht="12.75" customHeight="1" x14ac:dyDescent="0.2">
      <c r="E441" s="102"/>
      <c r="F441" s="102"/>
      <c r="G441" s="102"/>
      <c r="H441" s="102"/>
      <c r="O441" s="102"/>
      <c r="P441" s="102"/>
    </row>
    <row r="442" spans="5:16" ht="12.75" customHeight="1" x14ac:dyDescent="0.2">
      <c r="E442" s="102"/>
      <c r="F442" s="102"/>
      <c r="G442" s="102"/>
      <c r="H442" s="102"/>
      <c r="O442" s="102"/>
      <c r="P442" s="102"/>
    </row>
    <row r="443" spans="5:16" ht="12.75" customHeight="1" x14ac:dyDescent="0.2">
      <c r="E443" s="102"/>
      <c r="F443" s="102"/>
      <c r="G443" s="102"/>
      <c r="H443" s="102"/>
      <c r="O443" s="102"/>
      <c r="P443" s="102"/>
    </row>
    <row r="444" spans="5:16" ht="12.75" customHeight="1" x14ac:dyDescent="0.2">
      <c r="E444" s="102"/>
      <c r="F444" s="102"/>
      <c r="G444" s="102"/>
      <c r="H444" s="102"/>
      <c r="O444" s="102"/>
      <c r="P444" s="102"/>
    </row>
    <row r="445" spans="5:16" ht="12.75" customHeight="1" x14ac:dyDescent="0.2">
      <c r="E445" s="102"/>
      <c r="F445" s="102"/>
      <c r="G445" s="102"/>
      <c r="H445" s="102"/>
      <c r="O445" s="102"/>
      <c r="P445" s="102"/>
    </row>
    <row r="446" spans="5:16" ht="12.75" customHeight="1" x14ac:dyDescent="0.2">
      <c r="E446" s="102"/>
      <c r="F446" s="102"/>
      <c r="G446" s="102"/>
      <c r="H446" s="102"/>
      <c r="O446" s="102"/>
      <c r="P446" s="102"/>
    </row>
    <row r="447" spans="5:16" ht="12.75" customHeight="1" x14ac:dyDescent="0.2">
      <c r="E447" s="102"/>
      <c r="F447" s="102"/>
      <c r="G447" s="102"/>
      <c r="H447" s="102"/>
      <c r="O447" s="102"/>
      <c r="P447" s="102"/>
    </row>
    <row r="448" spans="5:16" ht="12.75" customHeight="1" x14ac:dyDescent="0.2">
      <c r="E448" s="102"/>
      <c r="F448" s="102"/>
      <c r="G448" s="102"/>
      <c r="H448" s="102"/>
      <c r="O448" s="102"/>
      <c r="P448" s="102"/>
    </row>
    <row r="449" spans="5:16" ht="12.75" customHeight="1" x14ac:dyDescent="0.2">
      <c r="E449" s="102"/>
      <c r="F449" s="102"/>
      <c r="G449" s="102"/>
      <c r="H449" s="102"/>
      <c r="O449" s="102"/>
      <c r="P449" s="102"/>
    </row>
    <row r="450" spans="5:16" ht="12.75" customHeight="1" x14ac:dyDescent="0.2">
      <c r="E450" s="102"/>
      <c r="F450" s="102"/>
      <c r="G450" s="102"/>
      <c r="H450" s="102"/>
      <c r="O450" s="102"/>
      <c r="P450" s="102"/>
    </row>
    <row r="451" spans="5:16" ht="12.75" customHeight="1" x14ac:dyDescent="0.2">
      <c r="E451" s="102"/>
      <c r="F451" s="102"/>
      <c r="G451" s="102"/>
      <c r="H451" s="102"/>
      <c r="O451" s="102"/>
      <c r="P451" s="102"/>
    </row>
    <row r="452" spans="5:16" ht="12.75" customHeight="1" x14ac:dyDescent="0.2">
      <c r="E452" s="102"/>
      <c r="F452" s="102"/>
      <c r="G452" s="102"/>
      <c r="H452" s="102"/>
      <c r="O452" s="102"/>
      <c r="P452" s="102"/>
    </row>
    <row r="453" spans="5:16" ht="12.75" customHeight="1" x14ac:dyDescent="0.2">
      <c r="E453" s="102"/>
      <c r="F453" s="102"/>
      <c r="G453" s="102"/>
      <c r="H453" s="102"/>
      <c r="O453" s="102"/>
      <c r="P453" s="102"/>
    </row>
    <row r="454" spans="5:16" ht="12.75" customHeight="1" x14ac:dyDescent="0.2">
      <c r="E454" s="102"/>
      <c r="F454" s="102"/>
      <c r="G454" s="102"/>
      <c r="H454" s="102"/>
      <c r="O454" s="102"/>
      <c r="P454" s="102"/>
    </row>
    <row r="455" spans="5:16" ht="12.75" customHeight="1" x14ac:dyDescent="0.2">
      <c r="E455" s="102"/>
      <c r="F455" s="102"/>
      <c r="G455" s="102"/>
      <c r="H455" s="102"/>
      <c r="O455" s="102"/>
      <c r="P455" s="102"/>
    </row>
    <row r="456" spans="5:16" ht="12.75" customHeight="1" x14ac:dyDescent="0.2">
      <c r="E456" s="102"/>
      <c r="F456" s="102"/>
      <c r="G456" s="102"/>
      <c r="H456" s="102"/>
      <c r="O456" s="102"/>
      <c r="P456" s="102"/>
    </row>
    <row r="457" spans="5:16" ht="12.75" customHeight="1" x14ac:dyDescent="0.2">
      <c r="E457" s="102"/>
      <c r="F457" s="102"/>
      <c r="G457" s="102"/>
      <c r="H457" s="102"/>
      <c r="O457" s="102"/>
      <c r="P457" s="102"/>
    </row>
    <row r="458" spans="5:16" ht="12.75" customHeight="1" x14ac:dyDescent="0.2">
      <c r="E458" s="102"/>
      <c r="F458" s="102"/>
      <c r="G458" s="102"/>
      <c r="H458" s="102"/>
      <c r="O458" s="102"/>
      <c r="P458" s="102"/>
    </row>
    <row r="459" spans="5:16" ht="12.75" customHeight="1" x14ac:dyDescent="0.2">
      <c r="E459" s="102"/>
      <c r="F459" s="102"/>
      <c r="G459" s="102"/>
      <c r="H459" s="102"/>
      <c r="O459" s="102"/>
      <c r="P459" s="102"/>
    </row>
    <row r="460" spans="5:16" ht="12.75" customHeight="1" x14ac:dyDescent="0.2">
      <c r="E460" s="102"/>
      <c r="F460" s="102"/>
      <c r="G460" s="102"/>
      <c r="H460" s="102"/>
      <c r="O460" s="102"/>
      <c r="P460" s="102"/>
    </row>
    <row r="461" spans="5:16" ht="12.75" customHeight="1" x14ac:dyDescent="0.2">
      <c r="E461" s="102"/>
      <c r="F461" s="102"/>
      <c r="G461" s="102"/>
      <c r="H461" s="102"/>
      <c r="O461" s="102"/>
      <c r="P461" s="102"/>
    </row>
    <row r="462" spans="5:16" ht="12.75" customHeight="1" x14ac:dyDescent="0.2">
      <c r="E462" s="102"/>
      <c r="F462" s="102"/>
      <c r="G462" s="102"/>
      <c r="H462" s="102"/>
      <c r="O462" s="102"/>
      <c r="P462" s="102"/>
    </row>
    <row r="463" spans="5:16" ht="12.75" customHeight="1" x14ac:dyDescent="0.2">
      <c r="E463" s="102"/>
      <c r="F463" s="102"/>
      <c r="G463" s="102"/>
      <c r="H463" s="102"/>
      <c r="O463" s="102"/>
      <c r="P463" s="102"/>
    </row>
    <row r="464" spans="5:16" ht="12.75" customHeight="1" x14ac:dyDescent="0.2">
      <c r="E464" s="102"/>
      <c r="F464" s="102"/>
      <c r="G464" s="102"/>
      <c r="H464" s="102"/>
      <c r="O464" s="102"/>
      <c r="P464" s="102"/>
    </row>
    <row r="465" spans="5:16" ht="12.75" customHeight="1" x14ac:dyDescent="0.2">
      <c r="E465" s="102"/>
      <c r="F465" s="102"/>
      <c r="G465" s="102"/>
      <c r="H465" s="102"/>
      <c r="O465" s="102"/>
      <c r="P465" s="102"/>
    </row>
    <row r="466" spans="5:16" ht="12.75" customHeight="1" x14ac:dyDescent="0.2">
      <c r="E466" s="102"/>
      <c r="F466" s="102"/>
      <c r="G466" s="102"/>
      <c r="H466" s="102"/>
      <c r="O466" s="102"/>
      <c r="P466" s="102"/>
    </row>
    <row r="467" spans="5:16" ht="12.75" customHeight="1" x14ac:dyDescent="0.2">
      <c r="E467" s="102"/>
      <c r="F467" s="102"/>
      <c r="G467" s="102"/>
      <c r="H467" s="102"/>
      <c r="O467" s="102"/>
      <c r="P467" s="102"/>
    </row>
    <row r="468" spans="5:16" ht="12.75" customHeight="1" x14ac:dyDescent="0.2">
      <c r="E468" s="102"/>
      <c r="F468" s="102"/>
      <c r="G468" s="102"/>
      <c r="H468" s="102"/>
      <c r="O468" s="102"/>
      <c r="P468" s="102"/>
    </row>
    <row r="469" spans="5:16" ht="12.75" customHeight="1" x14ac:dyDescent="0.2">
      <c r="E469" s="102"/>
      <c r="F469" s="102"/>
      <c r="G469" s="102"/>
      <c r="H469" s="102"/>
      <c r="O469" s="102"/>
      <c r="P469" s="102"/>
    </row>
    <row r="470" spans="5:16" ht="12.75" customHeight="1" x14ac:dyDescent="0.2">
      <c r="E470" s="102"/>
      <c r="F470" s="102"/>
      <c r="G470" s="102"/>
      <c r="H470" s="102"/>
      <c r="O470" s="102"/>
      <c r="P470" s="102"/>
    </row>
    <row r="471" spans="5:16" ht="12.75" customHeight="1" x14ac:dyDescent="0.2">
      <c r="E471" s="102"/>
      <c r="F471" s="102"/>
      <c r="G471" s="102"/>
      <c r="H471" s="102"/>
      <c r="O471" s="102"/>
      <c r="P471" s="102"/>
    </row>
    <row r="472" spans="5:16" ht="12.75" customHeight="1" x14ac:dyDescent="0.2">
      <c r="E472" s="102"/>
      <c r="F472" s="102"/>
      <c r="G472" s="102"/>
      <c r="H472" s="102"/>
      <c r="O472" s="102"/>
      <c r="P472" s="102"/>
    </row>
    <row r="473" spans="5:16" ht="12.75" customHeight="1" x14ac:dyDescent="0.2">
      <c r="E473" s="102"/>
      <c r="F473" s="102"/>
      <c r="G473" s="102"/>
      <c r="H473" s="102"/>
      <c r="O473" s="102"/>
      <c r="P473" s="102"/>
    </row>
    <row r="474" spans="5:16" ht="12.75" customHeight="1" x14ac:dyDescent="0.2">
      <c r="E474" s="102"/>
      <c r="F474" s="102"/>
      <c r="G474" s="102"/>
      <c r="H474" s="102"/>
      <c r="O474" s="102"/>
      <c r="P474" s="102"/>
    </row>
    <row r="475" spans="5:16" ht="12.75" customHeight="1" x14ac:dyDescent="0.2">
      <c r="E475" s="102"/>
      <c r="F475" s="102"/>
      <c r="G475" s="102"/>
      <c r="H475" s="102"/>
      <c r="O475" s="102"/>
      <c r="P475" s="102"/>
    </row>
    <row r="476" spans="5:16" ht="12.75" customHeight="1" x14ac:dyDescent="0.2">
      <c r="E476" s="102"/>
      <c r="F476" s="102"/>
      <c r="G476" s="102"/>
      <c r="H476" s="102"/>
      <c r="O476" s="102"/>
      <c r="P476" s="102"/>
    </row>
    <row r="477" spans="5:16" ht="12.75" customHeight="1" x14ac:dyDescent="0.2">
      <c r="E477" s="102"/>
      <c r="F477" s="102"/>
      <c r="G477" s="102"/>
      <c r="H477" s="102"/>
      <c r="O477" s="102"/>
      <c r="P477" s="102"/>
    </row>
    <row r="478" spans="5:16" ht="12.75" customHeight="1" x14ac:dyDescent="0.2">
      <c r="E478" s="102"/>
      <c r="F478" s="102"/>
      <c r="G478" s="102"/>
      <c r="H478" s="102"/>
      <c r="O478" s="102"/>
      <c r="P478" s="102"/>
    </row>
    <row r="479" spans="5:16" ht="12.75" customHeight="1" x14ac:dyDescent="0.2">
      <c r="E479" s="102"/>
      <c r="F479" s="102"/>
      <c r="G479" s="102"/>
      <c r="H479" s="102"/>
      <c r="O479" s="102"/>
      <c r="P479" s="102"/>
    </row>
    <row r="480" spans="5:16" ht="12.75" customHeight="1" x14ac:dyDescent="0.2">
      <c r="E480" s="102"/>
      <c r="F480" s="102"/>
      <c r="G480" s="102"/>
      <c r="H480" s="102"/>
      <c r="O480" s="102"/>
      <c r="P480" s="102"/>
    </row>
    <row r="481" spans="5:16" ht="12.75" customHeight="1" x14ac:dyDescent="0.2">
      <c r="E481" s="102"/>
      <c r="F481" s="102"/>
      <c r="G481" s="102"/>
      <c r="H481" s="102"/>
      <c r="O481" s="102"/>
      <c r="P481" s="102"/>
    </row>
    <row r="482" spans="5:16" ht="12.75" customHeight="1" x14ac:dyDescent="0.2">
      <c r="E482" s="102"/>
      <c r="F482" s="102"/>
      <c r="G482" s="102"/>
      <c r="H482" s="102"/>
      <c r="O482" s="102"/>
      <c r="P482" s="102"/>
    </row>
    <row r="483" spans="5:16" ht="12.75" customHeight="1" x14ac:dyDescent="0.2">
      <c r="E483" s="102"/>
      <c r="F483" s="102"/>
      <c r="G483" s="102"/>
      <c r="H483" s="102"/>
      <c r="O483" s="102"/>
      <c r="P483" s="102"/>
    </row>
    <row r="484" spans="5:16" ht="12.75" customHeight="1" x14ac:dyDescent="0.2">
      <c r="E484" s="102"/>
      <c r="F484" s="102"/>
      <c r="G484" s="102"/>
      <c r="H484" s="102"/>
      <c r="O484" s="102"/>
      <c r="P484" s="102"/>
    </row>
    <row r="485" spans="5:16" ht="12.75" customHeight="1" x14ac:dyDescent="0.2">
      <c r="E485" s="102"/>
      <c r="F485" s="102"/>
      <c r="G485" s="102"/>
      <c r="H485" s="102"/>
      <c r="O485" s="102"/>
      <c r="P485" s="102"/>
    </row>
    <row r="486" spans="5:16" ht="12.75" customHeight="1" x14ac:dyDescent="0.2">
      <c r="E486" s="102"/>
      <c r="F486" s="102"/>
      <c r="G486" s="102"/>
      <c r="H486" s="102"/>
      <c r="O486" s="102"/>
      <c r="P486" s="102"/>
    </row>
    <row r="487" spans="5:16" ht="12.75" customHeight="1" x14ac:dyDescent="0.2">
      <c r="E487" s="102"/>
      <c r="F487" s="102"/>
      <c r="G487" s="102"/>
      <c r="H487" s="102"/>
      <c r="O487" s="102"/>
      <c r="P487" s="102"/>
    </row>
    <row r="488" spans="5:16" ht="12.75" customHeight="1" x14ac:dyDescent="0.2">
      <c r="E488" s="102"/>
      <c r="F488" s="102"/>
      <c r="G488" s="102"/>
      <c r="H488" s="102"/>
      <c r="O488" s="102"/>
      <c r="P488" s="102"/>
    </row>
    <row r="489" spans="5:16" ht="12.75" customHeight="1" x14ac:dyDescent="0.2">
      <c r="E489" s="102"/>
      <c r="F489" s="102"/>
      <c r="G489" s="102"/>
      <c r="H489" s="102"/>
      <c r="O489" s="102"/>
      <c r="P489" s="102"/>
    </row>
    <row r="490" spans="5:16" ht="12.75" customHeight="1" x14ac:dyDescent="0.2">
      <c r="E490" s="102"/>
      <c r="F490" s="102"/>
      <c r="G490" s="102"/>
      <c r="H490" s="102"/>
      <c r="O490" s="102"/>
      <c r="P490" s="102"/>
    </row>
    <row r="491" spans="5:16" ht="12.75" customHeight="1" x14ac:dyDescent="0.2">
      <c r="E491" s="102"/>
      <c r="F491" s="102"/>
      <c r="G491" s="102"/>
      <c r="H491" s="102"/>
      <c r="O491" s="102"/>
      <c r="P491" s="102"/>
    </row>
    <row r="492" spans="5:16" ht="12.75" customHeight="1" x14ac:dyDescent="0.2">
      <c r="E492" s="102"/>
      <c r="F492" s="102"/>
      <c r="G492" s="102"/>
      <c r="H492" s="102"/>
      <c r="O492" s="102"/>
      <c r="P492" s="102"/>
    </row>
    <row r="493" spans="5:16" ht="12.75" customHeight="1" x14ac:dyDescent="0.2">
      <c r="E493" s="102"/>
      <c r="F493" s="102"/>
      <c r="G493" s="102"/>
      <c r="H493" s="102"/>
      <c r="O493" s="102"/>
      <c r="P493" s="102"/>
    </row>
    <row r="494" spans="5:16" ht="12.75" customHeight="1" x14ac:dyDescent="0.2">
      <c r="E494" s="102"/>
      <c r="F494" s="102"/>
      <c r="G494" s="102"/>
      <c r="H494" s="102"/>
      <c r="O494" s="102"/>
      <c r="P494" s="102"/>
    </row>
    <row r="495" spans="5:16" ht="12.75" customHeight="1" x14ac:dyDescent="0.2">
      <c r="E495" s="102"/>
      <c r="F495" s="102"/>
      <c r="G495" s="102"/>
      <c r="H495" s="102"/>
      <c r="O495" s="102"/>
      <c r="P495" s="102"/>
    </row>
    <row r="496" spans="5:16" ht="12.75" customHeight="1" x14ac:dyDescent="0.2">
      <c r="E496" s="102"/>
      <c r="F496" s="102"/>
      <c r="G496" s="102"/>
      <c r="H496" s="102"/>
      <c r="O496" s="102"/>
      <c r="P496" s="102"/>
    </row>
    <row r="497" spans="5:16" ht="12.75" customHeight="1" x14ac:dyDescent="0.2">
      <c r="E497" s="102"/>
      <c r="F497" s="102"/>
      <c r="G497" s="102"/>
      <c r="H497" s="102"/>
      <c r="O497" s="102"/>
      <c r="P497" s="102"/>
    </row>
    <row r="498" spans="5:16" ht="12.75" customHeight="1" x14ac:dyDescent="0.2">
      <c r="E498" s="102"/>
      <c r="F498" s="102"/>
      <c r="G498" s="102"/>
      <c r="H498" s="102"/>
      <c r="O498" s="102"/>
      <c r="P498" s="102"/>
    </row>
    <row r="499" spans="5:16" ht="12.75" customHeight="1" x14ac:dyDescent="0.2">
      <c r="E499" s="102"/>
      <c r="F499" s="102"/>
      <c r="G499" s="102"/>
      <c r="H499" s="102"/>
      <c r="O499" s="102"/>
      <c r="P499" s="102"/>
    </row>
    <row r="500" spans="5:16" ht="12.75" customHeight="1" x14ac:dyDescent="0.2">
      <c r="E500" s="102"/>
      <c r="F500" s="102"/>
      <c r="G500" s="102"/>
      <c r="H500" s="102"/>
      <c r="O500" s="102"/>
      <c r="P500" s="102"/>
    </row>
    <row r="501" spans="5:16" ht="12.75" customHeight="1" x14ac:dyDescent="0.2">
      <c r="E501" s="102"/>
      <c r="F501" s="102"/>
      <c r="G501" s="102"/>
      <c r="H501" s="102"/>
      <c r="O501" s="102"/>
      <c r="P501" s="102"/>
    </row>
    <row r="502" spans="5:16" ht="12.75" customHeight="1" x14ac:dyDescent="0.2">
      <c r="E502" s="102"/>
      <c r="F502" s="102"/>
      <c r="G502" s="102"/>
      <c r="H502" s="102"/>
      <c r="O502" s="102"/>
      <c r="P502" s="102"/>
    </row>
    <row r="503" spans="5:16" ht="12.75" customHeight="1" x14ac:dyDescent="0.2">
      <c r="E503" s="102"/>
      <c r="F503" s="102"/>
      <c r="G503" s="102"/>
      <c r="H503" s="102"/>
      <c r="O503" s="102"/>
      <c r="P503" s="102"/>
    </row>
    <row r="504" spans="5:16" ht="12.75" customHeight="1" x14ac:dyDescent="0.2">
      <c r="E504" s="102"/>
      <c r="F504" s="102"/>
      <c r="G504" s="102"/>
      <c r="H504" s="102"/>
      <c r="O504" s="102"/>
      <c r="P504" s="102"/>
    </row>
    <row r="505" spans="5:16" ht="12.75" customHeight="1" x14ac:dyDescent="0.2">
      <c r="E505" s="102"/>
      <c r="F505" s="102"/>
      <c r="G505" s="102"/>
      <c r="H505" s="102"/>
      <c r="O505" s="102"/>
      <c r="P505" s="102"/>
    </row>
    <row r="506" spans="5:16" ht="12.75" customHeight="1" x14ac:dyDescent="0.2">
      <c r="E506" s="102"/>
      <c r="F506" s="102"/>
      <c r="G506" s="102"/>
      <c r="H506" s="102"/>
      <c r="O506" s="102"/>
      <c r="P506" s="102"/>
    </row>
    <row r="507" spans="5:16" ht="12.75" customHeight="1" x14ac:dyDescent="0.2">
      <c r="E507" s="102"/>
      <c r="F507" s="102"/>
      <c r="G507" s="102"/>
      <c r="H507" s="102"/>
      <c r="O507" s="102"/>
      <c r="P507" s="102"/>
    </row>
    <row r="508" spans="5:16" ht="12.75" customHeight="1" x14ac:dyDescent="0.2">
      <c r="E508" s="102"/>
      <c r="F508" s="102"/>
      <c r="G508" s="102"/>
      <c r="H508" s="102"/>
      <c r="O508" s="102"/>
      <c r="P508" s="102"/>
    </row>
    <row r="509" spans="5:16" ht="12.75" customHeight="1" x14ac:dyDescent="0.2">
      <c r="E509" s="102"/>
      <c r="F509" s="102"/>
      <c r="G509" s="102"/>
      <c r="H509" s="102"/>
      <c r="O509" s="102"/>
      <c r="P509" s="102"/>
    </row>
    <row r="510" spans="5:16" ht="12.75" customHeight="1" x14ac:dyDescent="0.2">
      <c r="E510" s="102"/>
      <c r="F510" s="102"/>
      <c r="G510" s="102"/>
      <c r="H510" s="102"/>
      <c r="O510" s="102"/>
      <c r="P510" s="102"/>
    </row>
    <row r="511" spans="5:16" ht="12.75" customHeight="1" x14ac:dyDescent="0.2">
      <c r="E511" s="102"/>
      <c r="F511" s="102"/>
      <c r="G511" s="102"/>
      <c r="H511" s="102"/>
      <c r="O511" s="102"/>
      <c r="P511" s="102"/>
    </row>
    <row r="512" spans="5:16" ht="12.75" customHeight="1" x14ac:dyDescent="0.2">
      <c r="E512" s="102"/>
      <c r="F512" s="102"/>
      <c r="G512" s="102"/>
      <c r="H512" s="102"/>
      <c r="O512" s="102"/>
      <c r="P512" s="102"/>
    </row>
    <row r="513" spans="5:16" ht="12.75" customHeight="1" x14ac:dyDescent="0.2">
      <c r="E513" s="102"/>
      <c r="F513" s="102"/>
      <c r="G513" s="102"/>
      <c r="H513" s="102"/>
      <c r="O513" s="102"/>
      <c r="P513" s="102"/>
    </row>
    <row r="514" spans="5:16" ht="12.75" customHeight="1" x14ac:dyDescent="0.2">
      <c r="E514" s="102"/>
      <c r="F514" s="102"/>
      <c r="G514" s="102"/>
      <c r="H514" s="102"/>
      <c r="O514" s="102"/>
      <c r="P514" s="102"/>
    </row>
    <row r="515" spans="5:16" ht="12.75" customHeight="1" x14ac:dyDescent="0.2">
      <c r="E515" s="102"/>
      <c r="F515" s="102"/>
      <c r="G515" s="102"/>
      <c r="H515" s="102"/>
      <c r="O515" s="102"/>
      <c r="P515" s="102"/>
    </row>
    <row r="516" spans="5:16" ht="12.75" customHeight="1" x14ac:dyDescent="0.2">
      <c r="E516" s="102"/>
      <c r="F516" s="102"/>
      <c r="G516" s="102"/>
      <c r="H516" s="102"/>
      <c r="O516" s="102"/>
      <c r="P516" s="102"/>
    </row>
    <row r="517" spans="5:16" ht="12.75" customHeight="1" x14ac:dyDescent="0.2">
      <c r="E517" s="102"/>
      <c r="F517" s="102"/>
      <c r="G517" s="102"/>
      <c r="H517" s="102"/>
      <c r="O517" s="102"/>
      <c r="P517" s="102"/>
    </row>
    <row r="518" spans="5:16" ht="12.75" customHeight="1" x14ac:dyDescent="0.2">
      <c r="E518" s="102"/>
      <c r="F518" s="102"/>
      <c r="G518" s="102"/>
      <c r="H518" s="102"/>
      <c r="O518" s="102"/>
      <c r="P518" s="102"/>
    </row>
    <row r="519" spans="5:16" ht="12.75" customHeight="1" x14ac:dyDescent="0.2">
      <c r="E519" s="102"/>
      <c r="F519" s="102"/>
      <c r="G519" s="102"/>
      <c r="H519" s="102"/>
      <c r="O519" s="102"/>
      <c r="P519" s="102"/>
    </row>
    <row r="520" spans="5:16" ht="12.75" customHeight="1" x14ac:dyDescent="0.2">
      <c r="E520" s="102"/>
      <c r="F520" s="102"/>
      <c r="G520" s="102"/>
      <c r="H520" s="102"/>
      <c r="O520" s="102"/>
      <c r="P520" s="102"/>
    </row>
    <row r="521" spans="5:16" ht="12.75" customHeight="1" x14ac:dyDescent="0.2">
      <c r="E521" s="102"/>
      <c r="F521" s="102"/>
      <c r="G521" s="102"/>
      <c r="H521" s="102"/>
      <c r="O521" s="102"/>
      <c r="P521" s="102"/>
    </row>
    <row r="522" spans="5:16" ht="12.75" customHeight="1" x14ac:dyDescent="0.2">
      <c r="E522" s="102"/>
      <c r="F522" s="102"/>
      <c r="G522" s="102"/>
      <c r="H522" s="102"/>
      <c r="O522" s="102"/>
      <c r="P522" s="102"/>
    </row>
    <row r="523" spans="5:16" ht="12.75" customHeight="1" x14ac:dyDescent="0.2">
      <c r="E523" s="102"/>
      <c r="F523" s="102"/>
      <c r="G523" s="102"/>
      <c r="H523" s="102"/>
      <c r="O523" s="102"/>
      <c r="P523" s="102"/>
    </row>
    <row r="524" spans="5:16" ht="12.75" customHeight="1" x14ac:dyDescent="0.2">
      <c r="E524" s="102"/>
      <c r="F524" s="102"/>
      <c r="G524" s="102"/>
      <c r="H524" s="102"/>
      <c r="O524" s="102"/>
      <c r="P524" s="102"/>
    </row>
    <row r="525" spans="5:16" ht="12.75" customHeight="1" x14ac:dyDescent="0.2">
      <c r="E525" s="102"/>
      <c r="F525" s="102"/>
      <c r="G525" s="102"/>
      <c r="H525" s="102"/>
      <c r="O525" s="102"/>
      <c r="P525" s="102"/>
    </row>
    <row r="526" spans="5:16" ht="12.75" customHeight="1" x14ac:dyDescent="0.2">
      <c r="E526" s="102"/>
      <c r="F526" s="102"/>
      <c r="G526" s="102"/>
      <c r="H526" s="102"/>
      <c r="O526" s="102"/>
      <c r="P526" s="102"/>
    </row>
    <row r="527" spans="5:16" ht="12.75" customHeight="1" x14ac:dyDescent="0.2">
      <c r="E527" s="102"/>
      <c r="F527" s="102"/>
      <c r="G527" s="102"/>
      <c r="H527" s="102"/>
      <c r="O527" s="102"/>
      <c r="P527" s="102"/>
    </row>
    <row r="528" spans="5:16" ht="12.75" customHeight="1" x14ac:dyDescent="0.2">
      <c r="E528" s="102"/>
      <c r="F528" s="102"/>
      <c r="G528" s="102"/>
      <c r="H528" s="102"/>
      <c r="O528" s="102"/>
      <c r="P528" s="102"/>
    </row>
    <row r="529" spans="5:16" ht="12.75" customHeight="1" x14ac:dyDescent="0.2">
      <c r="E529" s="102"/>
      <c r="F529" s="102"/>
      <c r="G529" s="102"/>
      <c r="H529" s="102"/>
      <c r="O529" s="102"/>
      <c r="P529" s="102"/>
    </row>
    <row r="530" spans="5:16" ht="12.75" customHeight="1" x14ac:dyDescent="0.2">
      <c r="E530" s="102"/>
      <c r="F530" s="102"/>
      <c r="G530" s="102"/>
      <c r="H530" s="102"/>
      <c r="O530" s="102"/>
      <c r="P530" s="102"/>
    </row>
    <row r="531" spans="5:16" ht="12.75" customHeight="1" x14ac:dyDescent="0.2">
      <c r="E531" s="102"/>
      <c r="F531" s="102"/>
      <c r="G531" s="102"/>
      <c r="H531" s="102"/>
      <c r="O531" s="102"/>
      <c r="P531" s="102"/>
    </row>
    <row r="532" spans="5:16" ht="12.75" customHeight="1" x14ac:dyDescent="0.2">
      <c r="E532" s="102"/>
      <c r="F532" s="102"/>
      <c r="G532" s="102"/>
      <c r="H532" s="102"/>
      <c r="O532" s="102"/>
      <c r="P532" s="102"/>
    </row>
    <row r="533" spans="5:16" ht="12.75" customHeight="1" x14ac:dyDescent="0.2">
      <c r="E533" s="102"/>
      <c r="F533" s="102"/>
      <c r="G533" s="102"/>
      <c r="H533" s="102"/>
      <c r="O533" s="102"/>
      <c r="P533" s="102"/>
    </row>
    <row r="534" spans="5:16" ht="12.75" customHeight="1" x14ac:dyDescent="0.2">
      <c r="E534" s="102"/>
      <c r="F534" s="102"/>
      <c r="G534" s="102"/>
      <c r="H534" s="102"/>
      <c r="O534" s="102"/>
      <c r="P534" s="102"/>
    </row>
    <row r="535" spans="5:16" ht="12.75" customHeight="1" x14ac:dyDescent="0.2">
      <c r="E535" s="102"/>
      <c r="F535" s="102"/>
      <c r="G535" s="102"/>
      <c r="H535" s="102"/>
      <c r="O535" s="102"/>
      <c r="P535" s="102"/>
    </row>
    <row r="536" spans="5:16" ht="12.75" customHeight="1" x14ac:dyDescent="0.2">
      <c r="E536" s="102"/>
      <c r="F536" s="102"/>
      <c r="G536" s="102"/>
      <c r="H536" s="102"/>
      <c r="O536" s="102"/>
      <c r="P536" s="102"/>
    </row>
    <row r="537" spans="5:16" ht="12.75" customHeight="1" x14ac:dyDescent="0.2">
      <c r="E537" s="102"/>
      <c r="F537" s="102"/>
      <c r="G537" s="102"/>
      <c r="H537" s="102"/>
      <c r="O537" s="102"/>
      <c r="P537" s="102"/>
    </row>
    <row r="538" spans="5:16" ht="12.75" customHeight="1" x14ac:dyDescent="0.2">
      <c r="E538" s="102"/>
      <c r="F538" s="102"/>
      <c r="G538" s="102"/>
      <c r="H538" s="102"/>
      <c r="O538" s="102"/>
      <c r="P538" s="102"/>
    </row>
    <row r="539" spans="5:16" ht="12.75" customHeight="1" x14ac:dyDescent="0.2">
      <c r="E539" s="102"/>
      <c r="F539" s="102"/>
      <c r="G539" s="102"/>
      <c r="H539" s="102"/>
      <c r="O539" s="102"/>
      <c r="P539" s="102"/>
    </row>
    <row r="540" spans="5:16" ht="12.75" customHeight="1" x14ac:dyDescent="0.2">
      <c r="E540" s="102"/>
      <c r="F540" s="102"/>
      <c r="G540" s="102"/>
      <c r="H540" s="102"/>
      <c r="O540" s="102"/>
      <c r="P540" s="102"/>
    </row>
    <row r="541" spans="5:16" ht="12.75" customHeight="1" x14ac:dyDescent="0.2">
      <c r="E541" s="102"/>
      <c r="F541" s="102"/>
      <c r="G541" s="102"/>
      <c r="H541" s="102"/>
      <c r="O541" s="102"/>
      <c r="P541" s="102"/>
    </row>
    <row r="542" spans="5:16" ht="12.75" customHeight="1" x14ac:dyDescent="0.2">
      <c r="E542" s="102"/>
      <c r="F542" s="102"/>
      <c r="G542" s="102"/>
      <c r="H542" s="102"/>
      <c r="O542" s="102"/>
      <c r="P542" s="102"/>
    </row>
    <row r="543" spans="5:16" ht="12.75" customHeight="1" x14ac:dyDescent="0.2">
      <c r="E543" s="102"/>
      <c r="F543" s="102"/>
      <c r="G543" s="102"/>
      <c r="H543" s="102"/>
      <c r="O543" s="102"/>
      <c r="P543" s="102"/>
    </row>
    <row r="544" spans="5:16" ht="12.75" customHeight="1" x14ac:dyDescent="0.2">
      <c r="E544" s="102"/>
      <c r="F544" s="102"/>
      <c r="G544" s="102"/>
      <c r="H544" s="102"/>
      <c r="O544" s="102"/>
      <c r="P544" s="102"/>
    </row>
    <row r="545" spans="5:16" ht="12.75" customHeight="1" x14ac:dyDescent="0.2">
      <c r="E545" s="102"/>
      <c r="F545" s="102"/>
      <c r="G545" s="102"/>
      <c r="H545" s="102"/>
      <c r="O545" s="102"/>
      <c r="P545" s="102"/>
    </row>
    <row r="546" spans="5:16" ht="12.75" customHeight="1" x14ac:dyDescent="0.2">
      <c r="E546" s="102"/>
      <c r="F546" s="102"/>
      <c r="G546" s="102"/>
      <c r="H546" s="102"/>
      <c r="O546" s="102"/>
      <c r="P546" s="102"/>
    </row>
    <row r="547" spans="5:16" ht="12.75" customHeight="1" x14ac:dyDescent="0.2">
      <c r="E547" s="102"/>
      <c r="F547" s="102"/>
      <c r="G547" s="102"/>
      <c r="H547" s="102"/>
      <c r="O547" s="102"/>
      <c r="P547" s="102"/>
    </row>
    <row r="548" spans="5:16" ht="12.75" customHeight="1" x14ac:dyDescent="0.2">
      <c r="E548" s="102"/>
      <c r="F548" s="102"/>
      <c r="G548" s="102"/>
      <c r="H548" s="102"/>
      <c r="O548" s="102"/>
      <c r="P548" s="102"/>
    </row>
    <row r="549" spans="5:16" ht="12.75" customHeight="1" x14ac:dyDescent="0.2">
      <c r="E549" s="102"/>
      <c r="F549" s="102"/>
      <c r="G549" s="102"/>
      <c r="H549" s="102"/>
      <c r="O549" s="102"/>
      <c r="P549" s="102"/>
    </row>
    <row r="550" spans="5:16" ht="12.75" customHeight="1" x14ac:dyDescent="0.2">
      <c r="E550" s="102"/>
      <c r="F550" s="102"/>
      <c r="G550" s="102"/>
      <c r="H550" s="102"/>
      <c r="O550" s="102"/>
      <c r="P550" s="102"/>
    </row>
    <row r="551" spans="5:16" ht="12.75" customHeight="1" x14ac:dyDescent="0.2">
      <c r="E551" s="102"/>
      <c r="F551" s="102"/>
      <c r="G551" s="102"/>
      <c r="H551" s="102"/>
      <c r="O551" s="102"/>
      <c r="P551" s="102"/>
    </row>
    <row r="552" spans="5:16" ht="12.75" customHeight="1" x14ac:dyDescent="0.2">
      <c r="E552" s="102"/>
      <c r="F552" s="102"/>
      <c r="G552" s="102"/>
      <c r="H552" s="102"/>
      <c r="O552" s="102"/>
      <c r="P552" s="102"/>
    </row>
    <row r="553" spans="5:16" ht="12.75" customHeight="1" x14ac:dyDescent="0.2">
      <c r="E553" s="102"/>
      <c r="F553" s="102"/>
      <c r="G553" s="102"/>
      <c r="H553" s="102"/>
      <c r="O553" s="102"/>
      <c r="P553" s="102"/>
    </row>
    <row r="554" spans="5:16" ht="12.75" customHeight="1" x14ac:dyDescent="0.2">
      <c r="E554" s="102"/>
      <c r="F554" s="102"/>
      <c r="G554" s="102"/>
      <c r="H554" s="102"/>
      <c r="O554" s="102"/>
      <c r="P554" s="102"/>
    </row>
    <row r="555" spans="5:16" ht="12.75" customHeight="1" x14ac:dyDescent="0.2">
      <c r="E555" s="102"/>
      <c r="F555" s="102"/>
      <c r="G555" s="102"/>
      <c r="H555" s="102"/>
      <c r="O555" s="102"/>
      <c r="P555" s="102"/>
    </row>
    <row r="556" spans="5:16" ht="12.75" customHeight="1" x14ac:dyDescent="0.2">
      <c r="E556" s="102"/>
      <c r="F556" s="102"/>
      <c r="G556" s="102"/>
      <c r="H556" s="102"/>
      <c r="O556" s="102"/>
      <c r="P556" s="102"/>
    </row>
    <row r="557" spans="5:16" ht="12.75" customHeight="1" x14ac:dyDescent="0.2">
      <c r="E557" s="102"/>
      <c r="F557" s="102"/>
      <c r="G557" s="102"/>
      <c r="H557" s="102"/>
      <c r="O557" s="102"/>
      <c r="P557" s="102"/>
    </row>
    <row r="558" spans="5:16" ht="12.75" customHeight="1" x14ac:dyDescent="0.2">
      <c r="E558" s="102"/>
      <c r="F558" s="102"/>
      <c r="G558" s="102"/>
      <c r="H558" s="102"/>
      <c r="O558" s="102"/>
      <c r="P558" s="102"/>
    </row>
    <row r="559" spans="5:16" ht="12.75" customHeight="1" x14ac:dyDescent="0.2">
      <c r="E559" s="102"/>
      <c r="F559" s="102"/>
      <c r="G559" s="102"/>
      <c r="H559" s="102"/>
      <c r="O559" s="102"/>
      <c r="P559" s="102"/>
    </row>
    <row r="560" spans="5:16" ht="12.75" customHeight="1" x14ac:dyDescent="0.2">
      <c r="E560" s="102"/>
      <c r="F560" s="102"/>
      <c r="G560" s="102"/>
      <c r="H560" s="102"/>
      <c r="O560" s="102"/>
      <c r="P560" s="102"/>
    </row>
    <row r="561" spans="5:16" ht="12.75" customHeight="1" x14ac:dyDescent="0.2">
      <c r="E561" s="102"/>
      <c r="F561" s="102"/>
      <c r="G561" s="102"/>
      <c r="H561" s="102"/>
      <c r="O561" s="102"/>
      <c r="P561" s="102"/>
    </row>
    <row r="562" spans="5:16" ht="12.75" customHeight="1" x14ac:dyDescent="0.2">
      <c r="E562" s="102"/>
      <c r="F562" s="102"/>
      <c r="G562" s="102"/>
      <c r="H562" s="102"/>
      <c r="O562" s="102"/>
      <c r="P562" s="102"/>
    </row>
    <row r="563" spans="5:16" ht="12.75" customHeight="1" x14ac:dyDescent="0.2">
      <c r="E563" s="102"/>
      <c r="F563" s="102"/>
      <c r="G563" s="102"/>
      <c r="H563" s="102"/>
      <c r="O563" s="102"/>
      <c r="P563" s="102"/>
    </row>
    <row r="564" spans="5:16" ht="12.75" customHeight="1" x14ac:dyDescent="0.2">
      <c r="E564" s="102"/>
      <c r="F564" s="102"/>
      <c r="G564" s="102"/>
      <c r="H564" s="102"/>
      <c r="O564" s="102"/>
      <c r="P564" s="102"/>
    </row>
    <row r="565" spans="5:16" ht="12.75" customHeight="1" x14ac:dyDescent="0.2">
      <c r="E565" s="102"/>
      <c r="F565" s="102"/>
      <c r="G565" s="102"/>
      <c r="H565" s="102"/>
      <c r="O565" s="102"/>
      <c r="P565" s="102"/>
    </row>
    <row r="566" spans="5:16" ht="12.75" customHeight="1" x14ac:dyDescent="0.2">
      <c r="E566" s="102"/>
      <c r="F566" s="102"/>
      <c r="G566" s="102"/>
      <c r="H566" s="102"/>
      <c r="O566" s="102"/>
      <c r="P566" s="102"/>
    </row>
    <row r="567" spans="5:16" ht="12.75" customHeight="1" x14ac:dyDescent="0.2">
      <c r="E567" s="102"/>
      <c r="F567" s="102"/>
      <c r="G567" s="102"/>
      <c r="H567" s="102"/>
      <c r="O567" s="102"/>
      <c r="P567" s="102"/>
    </row>
    <row r="568" spans="5:16" ht="12.75" customHeight="1" x14ac:dyDescent="0.2">
      <c r="E568" s="102"/>
      <c r="F568" s="102"/>
      <c r="G568" s="102"/>
      <c r="H568" s="102"/>
      <c r="O568" s="102"/>
      <c r="P568" s="102"/>
    </row>
    <row r="569" spans="5:16" ht="12.75" customHeight="1" x14ac:dyDescent="0.2">
      <c r="E569" s="102"/>
      <c r="F569" s="102"/>
      <c r="G569" s="102"/>
      <c r="H569" s="102"/>
      <c r="O569" s="102"/>
      <c r="P569" s="102"/>
    </row>
    <row r="570" spans="5:16" ht="12.75" customHeight="1" x14ac:dyDescent="0.2">
      <c r="E570" s="102"/>
      <c r="F570" s="102"/>
      <c r="G570" s="102"/>
      <c r="H570" s="102"/>
      <c r="O570" s="102"/>
      <c r="P570" s="102"/>
    </row>
    <row r="571" spans="5:16" ht="12.75" customHeight="1" x14ac:dyDescent="0.2">
      <c r="E571" s="102"/>
      <c r="F571" s="102"/>
      <c r="G571" s="102"/>
      <c r="H571" s="102"/>
      <c r="O571" s="102"/>
      <c r="P571" s="102"/>
    </row>
    <row r="572" spans="5:16" ht="12.75" customHeight="1" x14ac:dyDescent="0.2">
      <c r="E572" s="102"/>
      <c r="F572" s="102"/>
      <c r="G572" s="102"/>
      <c r="H572" s="102"/>
      <c r="O572" s="102"/>
      <c r="P572" s="102"/>
    </row>
    <row r="573" spans="5:16" ht="12.75" customHeight="1" x14ac:dyDescent="0.2">
      <c r="E573" s="102"/>
      <c r="F573" s="102"/>
      <c r="G573" s="102"/>
      <c r="H573" s="102"/>
      <c r="O573" s="102"/>
      <c r="P573" s="102"/>
    </row>
    <row r="574" spans="5:16" ht="12.75" customHeight="1" x14ac:dyDescent="0.2">
      <c r="E574" s="102"/>
      <c r="F574" s="102"/>
      <c r="G574" s="102"/>
      <c r="H574" s="102"/>
      <c r="O574" s="102"/>
      <c r="P574" s="102"/>
    </row>
    <row r="575" spans="5:16" ht="12.75" customHeight="1" x14ac:dyDescent="0.2">
      <c r="E575" s="102"/>
      <c r="F575" s="102"/>
      <c r="G575" s="102"/>
      <c r="H575" s="102"/>
      <c r="O575" s="102"/>
      <c r="P575" s="102"/>
    </row>
    <row r="576" spans="5:16" ht="12.75" customHeight="1" x14ac:dyDescent="0.2">
      <c r="E576" s="102"/>
      <c r="F576" s="102"/>
      <c r="G576" s="102"/>
      <c r="H576" s="102"/>
      <c r="O576" s="102"/>
      <c r="P576" s="102"/>
    </row>
    <row r="577" spans="5:16" ht="12.75" customHeight="1" x14ac:dyDescent="0.2">
      <c r="E577" s="102"/>
      <c r="F577" s="102"/>
      <c r="G577" s="102"/>
      <c r="H577" s="102"/>
      <c r="O577" s="102"/>
      <c r="P577" s="102"/>
    </row>
    <row r="578" spans="5:16" ht="12.75" customHeight="1" x14ac:dyDescent="0.2">
      <c r="E578" s="102"/>
      <c r="F578" s="102"/>
      <c r="G578" s="102"/>
      <c r="H578" s="102"/>
      <c r="O578" s="102"/>
      <c r="P578" s="102"/>
    </row>
    <row r="579" spans="5:16" ht="12.75" customHeight="1" x14ac:dyDescent="0.2">
      <c r="E579" s="102"/>
      <c r="F579" s="102"/>
      <c r="G579" s="102"/>
      <c r="H579" s="102"/>
      <c r="O579" s="102"/>
      <c r="P579" s="102"/>
    </row>
    <row r="580" spans="5:16" ht="12.75" customHeight="1" x14ac:dyDescent="0.2">
      <c r="E580" s="102"/>
      <c r="F580" s="102"/>
      <c r="G580" s="102"/>
      <c r="H580" s="102"/>
      <c r="O580" s="102"/>
      <c r="P580" s="102"/>
    </row>
    <row r="581" spans="5:16" ht="12.75" customHeight="1" x14ac:dyDescent="0.2">
      <c r="E581" s="102"/>
      <c r="F581" s="102"/>
      <c r="G581" s="102"/>
      <c r="H581" s="102"/>
      <c r="O581" s="102"/>
      <c r="P581" s="102"/>
    </row>
    <row r="582" spans="5:16" ht="12.75" customHeight="1" x14ac:dyDescent="0.2">
      <c r="E582" s="102"/>
      <c r="F582" s="102"/>
      <c r="G582" s="102"/>
      <c r="H582" s="102"/>
      <c r="O582" s="102"/>
      <c r="P582" s="102"/>
    </row>
    <row r="583" spans="5:16" ht="12.75" customHeight="1" x14ac:dyDescent="0.2">
      <c r="E583" s="102"/>
      <c r="F583" s="102"/>
      <c r="G583" s="102"/>
      <c r="H583" s="102"/>
      <c r="O583" s="102"/>
      <c r="P583" s="102"/>
    </row>
    <row r="584" spans="5:16" ht="12.75" customHeight="1" x14ac:dyDescent="0.2">
      <c r="E584" s="102"/>
      <c r="F584" s="102"/>
      <c r="G584" s="102"/>
      <c r="H584" s="102"/>
      <c r="O584" s="102"/>
      <c r="P584" s="102"/>
    </row>
    <row r="585" spans="5:16" ht="12.75" customHeight="1" x14ac:dyDescent="0.2">
      <c r="E585" s="102"/>
      <c r="F585" s="102"/>
      <c r="G585" s="102"/>
      <c r="H585" s="102"/>
      <c r="O585" s="102"/>
      <c r="P585" s="102"/>
    </row>
    <row r="586" spans="5:16" ht="12.75" customHeight="1" x14ac:dyDescent="0.2">
      <c r="E586" s="102"/>
      <c r="F586" s="102"/>
      <c r="G586" s="102"/>
      <c r="H586" s="102"/>
      <c r="O586" s="102"/>
      <c r="P586" s="102"/>
    </row>
    <row r="587" spans="5:16" ht="12.75" customHeight="1" x14ac:dyDescent="0.2">
      <c r="E587" s="102"/>
      <c r="F587" s="102"/>
      <c r="G587" s="102"/>
      <c r="H587" s="102"/>
      <c r="O587" s="102"/>
      <c r="P587" s="102"/>
    </row>
    <row r="588" spans="5:16" ht="12.75" customHeight="1" x14ac:dyDescent="0.2">
      <c r="E588" s="102"/>
      <c r="F588" s="102"/>
      <c r="G588" s="102"/>
      <c r="H588" s="102"/>
      <c r="O588" s="102"/>
      <c r="P588" s="102"/>
    </row>
    <row r="589" spans="5:16" ht="12.75" customHeight="1" x14ac:dyDescent="0.2">
      <c r="E589" s="102"/>
      <c r="F589" s="102"/>
      <c r="G589" s="102"/>
      <c r="H589" s="102"/>
      <c r="O589" s="102"/>
      <c r="P589" s="102"/>
    </row>
    <row r="590" spans="5:16" ht="12.75" customHeight="1" x14ac:dyDescent="0.2">
      <c r="E590" s="102"/>
      <c r="F590" s="102"/>
      <c r="G590" s="102"/>
      <c r="H590" s="102"/>
      <c r="O590" s="102"/>
      <c r="P590" s="102"/>
    </row>
    <row r="591" spans="5:16" ht="12.75" customHeight="1" x14ac:dyDescent="0.2">
      <c r="E591" s="102"/>
      <c r="F591" s="102"/>
      <c r="G591" s="102"/>
      <c r="H591" s="102"/>
      <c r="O591" s="102"/>
      <c r="P591" s="102"/>
    </row>
    <row r="592" spans="5:16" ht="12.75" customHeight="1" x14ac:dyDescent="0.2">
      <c r="E592" s="102"/>
      <c r="F592" s="102"/>
      <c r="G592" s="102"/>
      <c r="H592" s="102"/>
      <c r="O592" s="102"/>
      <c r="P592" s="102"/>
    </row>
    <row r="593" spans="5:16" ht="12.75" customHeight="1" x14ac:dyDescent="0.2">
      <c r="E593" s="102"/>
      <c r="F593" s="102"/>
      <c r="G593" s="102"/>
      <c r="H593" s="102"/>
      <c r="O593" s="102"/>
      <c r="P593" s="102"/>
    </row>
    <row r="594" spans="5:16" ht="12.75" customHeight="1" x14ac:dyDescent="0.2">
      <c r="E594" s="102"/>
      <c r="F594" s="102"/>
      <c r="G594" s="102"/>
      <c r="H594" s="102"/>
      <c r="O594" s="102"/>
      <c r="P594" s="102"/>
    </row>
    <row r="595" spans="5:16" ht="12.75" customHeight="1" x14ac:dyDescent="0.2">
      <c r="E595" s="102"/>
      <c r="F595" s="102"/>
      <c r="G595" s="102"/>
      <c r="H595" s="102"/>
      <c r="O595" s="102"/>
      <c r="P595" s="102"/>
    </row>
    <row r="596" spans="5:16" ht="12.75" customHeight="1" x14ac:dyDescent="0.2">
      <c r="E596" s="102"/>
      <c r="F596" s="102"/>
      <c r="G596" s="102"/>
      <c r="H596" s="102"/>
      <c r="O596" s="102"/>
      <c r="P596" s="102"/>
    </row>
    <row r="597" spans="5:16" ht="12.75" customHeight="1" x14ac:dyDescent="0.2">
      <c r="E597" s="102"/>
      <c r="F597" s="102"/>
      <c r="G597" s="102"/>
      <c r="H597" s="102"/>
      <c r="O597" s="102"/>
      <c r="P597" s="102"/>
    </row>
    <row r="598" spans="5:16" ht="12.75" customHeight="1" x14ac:dyDescent="0.2">
      <c r="E598" s="102"/>
      <c r="F598" s="102"/>
      <c r="G598" s="102"/>
      <c r="H598" s="102"/>
      <c r="O598" s="102"/>
      <c r="P598" s="102"/>
    </row>
    <row r="599" spans="5:16" ht="12.75" customHeight="1" x14ac:dyDescent="0.2">
      <c r="E599" s="102"/>
      <c r="F599" s="102"/>
      <c r="G599" s="102"/>
      <c r="H599" s="102"/>
      <c r="O599" s="102"/>
      <c r="P599" s="102"/>
    </row>
    <row r="600" spans="5:16" ht="12.75" customHeight="1" x14ac:dyDescent="0.2">
      <c r="E600" s="102"/>
      <c r="F600" s="102"/>
      <c r="G600" s="102"/>
      <c r="H600" s="102"/>
      <c r="O600" s="102"/>
      <c r="P600" s="102"/>
    </row>
    <row r="601" spans="5:16" ht="12.75" customHeight="1" x14ac:dyDescent="0.2">
      <c r="E601" s="102"/>
      <c r="F601" s="102"/>
      <c r="G601" s="102"/>
      <c r="H601" s="102"/>
      <c r="O601" s="102"/>
      <c r="P601" s="102"/>
    </row>
    <row r="602" spans="5:16" ht="12.75" customHeight="1" x14ac:dyDescent="0.2">
      <c r="E602" s="102"/>
      <c r="F602" s="102"/>
      <c r="G602" s="102"/>
      <c r="H602" s="102"/>
      <c r="O602" s="102"/>
      <c r="P602" s="102"/>
    </row>
    <row r="603" spans="5:16" ht="12.75" customHeight="1" x14ac:dyDescent="0.2">
      <c r="E603" s="102"/>
      <c r="F603" s="102"/>
      <c r="G603" s="102"/>
      <c r="H603" s="102"/>
      <c r="O603" s="102"/>
      <c r="P603" s="102"/>
    </row>
    <row r="604" spans="5:16" ht="12.75" customHeight="1" x14ac:dyDescent="0.2">
      <c r="E604" s="102"/>
      <c r="F604" s="102"/>
      <c r="G604" s="102"/>
      <c r="H604" s="102"/>
      <c r="O604" s="102"/>
      <c r="P604" s="102"/>
    </row>
    <row r="605" spans="5:16" ht="12.75" customHeight="1" x14ac:dyDescent="0.2">
      <c r="E605" s="102"/>
      <c r="F605" s="102"/>
      <c r="G605" s="102"/>
      <c r="H605" s="102"/>
      <c r="O605" s="102"/>
      <c r="P605" s="102"/>
    </row>
    <row r="606" spans="5:16" ht="12.75" customHeight="1" x14ac:dyDescent="0.2">
      <c r="E606" s="102"/>
      <c r="F606" s="102"/>
      <c r="G606" s="102"/>
      <c r="H606" s="102"/>
      <c r="O606" s="102"/>
      <c r="P606" s="102"/>
    </row>
    <row r="607" spans="5:16" ht="12.75" customHeight="1" x14ac:dyDescent="0.2">
      <c r="E607" s="102"/>
      <c r="F607" s="102"/>
      <c r="G607" s="102"/>
      <c r="H607" s="102"/>
      <c r="O607" s="102"/>
      <c r="P607" s="102"/>
    </row>
    <row r="608" spans="5:16" ht="12.75" customHeight="1" x14ac:dyDescent="0.2">
      <c r="E608" s="102"/>
      <c r="F608" s="102"/>
      <c r="G608" s="102"/>
      <c r="H608" s="102"/>
      <c r="O608" s="102"/>
      <c r="P608" s="102"/>
    </row>
    <row r="609" spans="5:16" ht="12.75" customHeight="1" x14ac:dyDescent="0.2">
      <c r="E609" s="102"/>
      <c r="F609" s="102"/>
      <c r="G609" s="102"/>
      <c r="H609" s="102"/>
      <c r="O609" s="102"/>
      <c r="P609" s="102"/>
    </row>
    <row r="610" spans="5:16" ht="12.75" customHeight="1" x14ac:dyDescent="0.2">
      <c r="E610" s="102"/>
      <c r="F610" s="102"/>
      <c r="G610" s="102"/>
      <c r="H610" s="102"/>
      <c r="O610" s="102"/>
      <c r="P610" s="102"/>
    </row>
    <row r="611" spans="5:16" ht="12.75" customHeight="1" x14ac:dyDescent="0.2">
      <c r="E611" s="102"/>
      <c r="F611" s="102"/>
      <c r="G611" s="102"/>
      <c r="H611" s="102"/>
      <c r="O611" s="102"/>
      <c r="P611" s="102"/>
    </row>
    <row r="612" spans="5:16" ht="12.75" customHeight="1" x14ac:dyDescent="0.2">
      <c r="E612" s="102"/>
      <c r="F612" s="102"/>
      <c r="G612" s="102"/>
      <c r="H612" s="102"/>
      <c r="O612" s="102"/>
      <c r="P612" s="102"/>
    </row>
    <row r="613" spans="5:16" ht="12.75" customHeight="1" x14ac:dyDescent="0.2">
      <c r="E613" s="102"/>
      <c r="F613" s="102"/>
      <c r="G613" s="102"/>
      <c r="H613" s="102"/>
      <c r="O613" s="102"/>
      <c r="P613" s="102"/>
    </row>
    <row r="614" spans="5:16" ht="12.75" customHeight="1" x14ac:dyDescent="0.2">
      <c r="E614" s="102"/>
      <c r="F614" s="102"/>
      <c r="G614" s="102"/>
      <c r="H614" s="102"/>
      <c r="O614" s="102"/>
      <c r="P614" s="102"/>
    </row>
    <row r="615" spans="5:16" ht="12.75" customHeight="1" x14ac:dyDescent="0.2">
      <c r="E615" s="102"/>
      <c r="F615" s="102"/>
      <c r="G615" s="102"/>
      <c r="H615" s="102"/>
      <c r="O615" s="102"/>
      <c r="P615" s="102"/>
    </row>
    <row r="616" spans="5:16" ht="12.75" customHeight="1" x14ac:dyDescent="0.2">
      <c r="E616" s="102"/>
      <c r="F616" s="102"/>
      <c r="G616" s="102"/>
      <c r="H616" s="102"/>
      <c r="O616" s="102"/>
      <c r="P616" s="102"/>
    </row>
    <row r="617" spans="5:16" ht="12.75" customHeight="1" x14ac:dyDescent="0.2">
      <c r="E617" s="102"/>
      <c r="F617" s="102"/>
      <c r="G617" s="102"/>
      <c r="H617" s="102"/>
      <c r="O617" s="102"/>
      <c r="P617" s="102"/>
    </row>
    <row r="618" spans="5:16" ht="12.75" customHeight="1" x14ac:dyDescent="0.2">
      <c r="E618" s="102"/>
      <c r="F618" s="102"/>
      <c r="G618" s="102"/>
      <c r="H618" s="102"/>
      <c r="O618" s="102"/>
      <c r="P618" s="102"/>
    </row>
    <row r="619" spans="5:16" ht="12.75" customHeight="1" x14ac:dyDescent="0.2">
      <c r="E619" s="102"/>
      <c r="F619" s="102"/>
      <c r="G619" s="102"/>
      <c r="H619" s="102"/>
      <c r="O619" s="102"/>
      <c r="P619" s="102"/>
    </row>
    <row r="620" spans="5:16" ht="12.75" customHeight="1" x14ac:dyDescent="0.2">
      <c r="E620" s="102"/>
      <c r="F620" s="102"/>
      <c r="G620" s="102"/>
      <c r="H620" s="102"/>
      <c r="O620" s="102"/>
      <c r="P620" s="102"/>
    </row>
    <row r="621" spans="5:16" ht="12.75" customHeight="1" x14ac:dyDescent="0.2">
      <c r="E621" s="102"/>
      <c r="F621" s="102"/>
      <c r="G621" s="102"/>
      <c r="H621" s="102"/>
      <c r="O621" s="102"/>
      <c r="P621" s="102"/>
    </row>
    <row r="622" spans="5:16" ht="12.75" customHeight="1" x14ac:dyDescent="0.2">
      <c r="E622" s="102"/>
      <c r="F622" s="102"/>
      <c r="G622" s="102"/>
      <c r="H622" s="102"/>
      <c r="O622" s="102"/>
      <c r="P622" s="102"/>
    </row>
    <row r="623" spans="5:16" ht="12.75" customHeight="1" x14ac:dyDescent="0.2">
      <c r="E623" s="102"/>
      <c r="F623" s="102"/>
      <c r="G623" s="102"/>
      <c r="H623" s="102"/>
      <c r="O623" s="102"/>
      <c r="P623" s="102"/>
    </row>
    <row r="624" spans="5:16" ht="12.75" customHeight="1" x14ac:dyDescent="0.2">
      <c r="E624" s="102"/>
      <c r="F624" s="102"/>
      <c r="G624" s="102"/>
      <c r="H624" s="102"/>
      <c r="O624" s="102"/>
      <c r="P624" s="102"/>
    </row>
    <row r="625" spans="5:16" ht="12.75" customHeight="1" x14ac:dyDescent="0.2">
      <c r="E625" s="102"/>
      <c r="F625" s="102"/>
      <c r="G625" s="102"/>
      <c r="H625" s="102"/>
      <c r="O625" s="102"/>
      <c r="P625" s="102"/>
    </row>
    <row r="626" spans="5:16" ht="12.75" customHeight="1" x14ac:dyDescent="0.2">
      <c r="E626" s="102"/>
      <c r="F626" s="102"/>
      <c r="G626" s="102"/>
      <c r="H626" s="102"/>
      <c r="O626" s="102"/>
      <c r="P626" s="102"/>
    </row>
    <row r="627" spans="5:16" ht="12.75" customHeight="1" x14ac:dyDescent="0.2">
      <c r="E627" s="102"/>
      <c r="F627" s="102"/>
      <c r="G627" s="102"/>
      <c r="H627" s="102"/>
      <c r="O627" s="102"/>
      <c r="P627" s="102"/>
    </row>
    <row r="628" spans="5:16" ht="12.75" customHeight="1" x14ac:dyDescent="0.2">
      <c r="E628" s="102"/>
      <c r="F628" s="102"/>
      <c r="G628" s="102"/>
      <c r="H628" s="102"/>
      <c r="O628" s="102"/>
      <c r="P628" s="102"/>
    </row>
    <row r="629" spans="5:16" ht="12.75" customHeight="1" x14ac:dyDescent="0.2">
      <c r="E629" s="102"/>
      <c r="F629" s="102"/>
      <c r="G629" s="102"/>
      <c r="H629" s="102"/>
      <c r="O629" s="102"/>
      <c r="P629" s="102"/>
    </row>
    <row r="630" spans="5:16" ht="12.75" customHeight="1" x14ac:dyDescent="0.2">
      <c r="E630" s="102"/>
      <c r="F630" s="102"/>
      <c r="G630" s="102"/>
      <c r="H630" s="102"/>
      <c r="O630" s="102"/>
      <c r="P630" s="102"/>
    </row>
    <row r="631" spans="5:16" ht="12.75" customHeight="1" x14ac:dyDescent="0.2">
      <c r="E631" s="102"/>
      <c r="F631" s="102"/>
      <c r="G631" s="102"/>
      <c r="H631" s="102"/>
      <c r="O631" s="102"/>
      <c r="P631" s="102"/>
    </row>
    <row r="632" spans="5:16" ht="12.75" customHeight="1" x14ac:dyDescent="0.2">
      <c r="E632" s="102"/>
      <c r="F632" s="102"/>
      <c r="G632" s="102"/>
      <c r="H632" s="102"/>
      <c r="O632" s="102"/>
      <c r="P632" s="102"/>
    </row>
    <row r="633" spans="5:16" ht="12.75" customHeight="1" x14ac:dyDescent="0.2">
      <c r="E633" s="102"/>
      <c r="F633" s="102"/>
      <c r="G633" s="102"/>
      <c r="H633" s="102"/>
      <c r="O633" s="102"/>
      <c r="P633" s="102"/>
    </row>
    <row r="634" spans="5:16" ht="12.75" customHeight="1" x14ac:dyDescent="0.2">
      <c r="E634" s="102"/>
      <c r="F634" s="102"/>
      <c r="G634" s="102"/>
      <c r="H634" s="102"/>
      <c r="O634" s="102"/>
      <c r="P634" s="102"/>
    </row>
    <row r="635" spans="5:16" ht="12.75" customHeight="1" x14ac:dyDescent="0.2">
      <c r="E635" s="102"/>
      <c r="F635" s="102"/>
      <c r="G635" s="102"/>
      <c r="H635" s="102"/>
      <c r="O635" s="102"/>
      <c r="P635" s="102"/>
    </row>
    <row r="636" spans="5:16" ht="12.75" customHeight="1" x14ac:dyDescent="0.2">
      <c r="E636" s="102"/>
      <c r="F636" s="102"/>
      <c r="G636" s="102"/>
      <c r="H636" s="102"/>
      <c r="O636" s="102"/>
      <c r="P636" s="102"/>
    </row>
    <row r="637" spans="5:16" ht="12.75" customHeight="1" x14ac:dyDescent="0.2">
      <c r="E637" s="102"/>
      <c r="F637" s="102"/>
      <c r="G637" s="102"/>
      <c r="H637" s="102"/>
      <c r="O637" s="102"/>
      <c r="P637" s="102"/>
    </row>
    <row r="638" spans="5:16" ht="12.75" customHeight="1" x14ac:dyDescent="0.2">
      <c r="E638" s="102"/>
      <c r="F638" s="102"/>
      <c r="G638" s="102"/>
      <c r="H638" s="102"/>
      <c r="O638" s="102"/>
      <c r="P638" s="102"/>
    </row>
    <row r="639" spans="5:16" ht="12.75" customHeight="1" x14ac:dyDescent="0.2">
      <c r="E639" s="102"/>
      <c r="F639" s="102"/>
      <c r="G639" s="102"/>
      <c r="H639" s="102"/>
      <c r="O639" s="102"/>
      <c r="P639" s="102"/>
    </row>
    <row r="640" spans="5:16" ht="12.75" customHeight="1" x14ac:dyDescent="0.2">
      <c r="E640" s="102"/>
      <c r="F640" s="102"/>
      <c r="G640" s="102"/>
      <c r="H640" s="102"/>
      <c r="O640" s="102"/>
      <c r="P640" s="102"/>
    </row>
    <row r="641" spans="5:16" ht="12.75" customHeight="1" x14ac:dyDescent="0.2">
      <c r="E641" s="102"/>
      <c r="F641" s="102"/>
      <c r="G641" s="102"/>
      <c r="H641" s="102"/>
      <c r="O641" s="102"/>
      <c r="P641" s="102"/>
    </row>
    <row r="642" spans="5:16" ht="12.75" customHeight="1" x14ac:dyDescent="0.2">
      <c r="E642" s="102"/>
      <c r="F642" s="102"/>
      <c r="G642" s="102"/>
      <c r="H642" s="102"/>
      <c r="O642" s="102"/>
      <c r="P642" s="102"/>
    </row>
    <row r="643" spans="5:16" ht="12.75" customHeight="1" x14ac:dyDescent="0.2">
      <c r="E643" s="102"/>
      <c r="F643" s="102"/>
      <c r="G643" s="102"/>
      <c r="H643" s="102"/>
      <c r="O643" s="102"/>
      <c r="P643" s="102"/>
    </row>
    <row r="644" spans="5:16" ht="12.75" customHeight="1" x14ac:dyDescent="0.2">
      <c r="E644" s="102"/>
      <c r="F644" s="102"/>
      <c r="G644" s="102"/>
      <c r="H644" s="102"/>
      <c r="O644" s="102"/>
      <c r="P644" s="102"/>
    </row>
    <row r="645" spans="5:16" ht="12.75" customHeight="1" x14ac:dyDescent="0.2">
      <c r="E645" s="102"/>
      <c r="F645" s="102"/>
      <c r="G645" s="102"/>
      <c r="H645" s="102"/>
      <c r="O645" s="102"/>
      <c r="P645" s="102"/>
    </row>
    <row r="646" spans="5:16" ht="12.75" customHeight="1" x14ac:dyDescent="0.2">
      <c r="E646" s="102"/>
      <c r="F646" s="102"/>
      <c r="G646" s="102"/>
      <c r="H646" s="102"/>
      <c r="O646" s="102"/>
      <c r="P646" s="102"/>
    </row>
    <row r="647" spans="5:16" ht="12.75" customHeight="1" x14ac:dyDescent="0.2">
      <c r="E647" s="102"/>
      <c r="F647" s="102"/>
      <c r="G647" s="102"/>
      <c r="H647" s="102"/>
      <c r="O647" s="102"/>
      <c r="P647" s="102"/>
    </row>
    <row r="648" spans="5:16" ht="12.75" customHeight="1" x14ac:dyDescent="0.2">
      <c r="E648" s="102"/>
      <c r="F648" s="102"/>
      <c r="G648" s="102"/>
      <c r="H648" s="102"/>
      <c r="O648" s="102"/>
      <c r="P648" s="102"/>
    </row>
    <row r="649" spans="5:16" ht="12.75" customHeight="1" x14ac:dyDescent="0.2">
      <c r="E649" s="102"/>
      <c r="F649" s="102"/>
      <c r="G649" s="102"/>
      <c r="H649" s="102"/>
      <c r="O649" s="102"/>
      <c r="P649" s="102"/>
    </row>
    <row r="650" spans="5:16" ht="12.75" customHeight="1" x14ac:dyDescent="0.2">
      <c r="E650" s="102"/>
      <c r="F650" s="102"/>
      <c r="G650" s="102"/>
      <c r="H650" s="102"/>
      <c r="O650" s="102"/>
      <c r="P650" s="102"/>
    </row>
    <row r="651" spans="5:16" ht="12.75" customHeight="1" x14ac:dyDescent="0.2">
      <c r="E651" s="102"/>
      <c r="F651" s="102"/>
      <c r="G651" s="102"/>
      <c r="H651" s="102"/>
      <c r="O651" s="102"/>
      <c r="P651" s="102"/>
    </row>
    <row r="652" spans="5:16" ht="12.75" customHeight="1" x14ac:dyDescent="0.2">
      <c r="E652" s="102"/>
      <c r="F652" s="102"/>
      <c r="G652" s="102"/>
      <c r="H652" s="102"/>
      <c r="O652" s="102"/>
      <c r="P652" s="102"/>
    </row>
    <row r="653" spans="5:16" ht="12.75" customHeight="1" x14ac:dyDescent="0.2">
      <c r="E653" s="102"/>
      <c r="F653" s="102"/>
      <c r="G653" s="102"/>
      <c r="H653" s="102"/>
      <c r="O653" s="102"/>
      <c r="P653" s="102"/>
    </row>
    <row r="654" spans="5:16" ht="12.75" customHeight="1" x14ac:dyDescent="0.2">
      <c r="E654" s="102"/>
      <c r="F654" s="102"/>
      <c r="G654" s="102"/>
      <c r="H654" s="102"/>
      <c r="O654" s="102"/>
      <c r="P654" s="102"/>
    </row>
    <row r="655" spans="5:16" ht="12.75" customHeight="1" x14ac:dyDescent="0.2">
      <c r="E655" s="102"/>
      <c r="F655" s="102"/>
      <c r="G655" s="102"/>
      <c r="H655" s="102"/>
      <c r="O655" s="102"/>
      <c r="P655" s="102"/>
    </row>
    <row r="656" spans="5:16" ht="12.75" customHeight="1" x14ac:dyDescent="0.2">
      <c r="E656" s="102"/>
      <c r="F656" s="102"/>
      <c r="G656" s="102"/>
      <c r="H656" s="102"/>
      <c r="O656" s="102"/>
      <c r="P656" s="102"/>
    </row>
    <row r="657" spans="5:16" ht="12.75" customHeight="1" x14ac:dyDescent="0.2">
      <c r="E657" s="102"/>
      <c r="F657" s="102"/>
      <c r="G657" s="102"/>
      <c r="H657" s="102"/>
      <c r="O657" s="102"/>
      <c r="P657" s="102"/>
    </row>
    <row r="658" spans="5:16" ht="12.75" customHeight="1" x14ac:dyDescent="0.2">
      <c r="E658" s="102"/>
      <c r="F658" s="102"/>
      <c r="G658" s="102"/>
      <c r="H658" s="102"/>
      <c r="O658" s="102"/>
      <c r="P658" s="102"/>
    </row>
    <row r="659" spans="5:16" ht="12.75" customHeight="1" x14ac:dyDescent="0.2">
      <c r="E659" s="102"/>
      <c r="F659" s="102"/>
      <c r="G659" s="102"/>
      <c r="H659" s="102"/>
      <c r="O659" s="102"/>
      <c r="P659" s="102"/>
    </row>
    <row r="660" spans="5:16" ht="12.75" customHeight="1" x14ac:dyDescent="0.2">
      <c r="E660" s="102"/>
      <c r="F660" s="102"/>
      <c r="G660" s="102"/>
      <c r="H660" s="102"/>
      <c r="O660" s="102"/>
      <c r="P660" s="102"/>
    </row>
    <row r="661" spans="5:16" ht="12.75" customHeight="1" x14ac:dyDescent="0.2">
      <c r="E661" s="102"/>
      <c r="F661" s="102"/>
      <c r="G661" s="102"/>
      <c r="H661" s="102"/>
      <c r="O661" s="102"/>
      <c r="P661" s="102"/>
    </row>
    <row r="662" spans="5:16" ht="12.75" customHeight="1" x14ac:dyDescent="0.2">
      <c r="E662" s="102"/>
      <c r="F662" s="102"/>
      <c r="G662" s="102"/>
      <c r="H662" s="102"/>
      <c r="O662" s="102"/>
      <c r="P662" s="102"/>
    </row>
    <row r="663" spans="5:16" ht="12.75" customHeight="1" x14ac:dyDescent="0.2">
      <c r="E663" s="102"/>
      <c r="F663" s="102"/>
      <c r="G663" s="102"/>
      <c r="H663" s="102"/>
      <c r="O663" s="102"/>
      <c r="P663" s="102"/>
    </row>
    <row r="664" spans="5:16" ht="12.75" customHeight="1" x14ac:dyDescent="0.2">
      <c r="E664" s="102"/>
      <c r="F664" s="102"/>
      <c r="G664" s="102"/>
      <c r="H664" s="102"/>
      <c r="O664" s="102"/>
      <c r="P664" s="102"/>
    </row>
    <row r="665" spans="5:16" ht="12.75" customHeight="1" x14ac:dyDescent="0.2">
      <c r="E665" s="102"/>
      <c r="F665" s="102"/>
      <c r="G665" s="102"/>
      <c r="H665" s="102"/>
      <c r="O665" s="102"/>
      <c r="P665" s="102"/>
    </row>
    <row r="666" spans="5:16" ht="12.75" customHeight="1" x14ac:dyDescent="0.2">
      <c r="E666" s="102"/>
      <c r="F666" s="102"/>
      <c r="G666" s="102"/>
      <c r="H666" s="102"/>
      <c r="O666" s="102"/>
      <c r="P666" s="102"/>
    </row>
    <row r="667" spans="5:16" ht="12.75" customHeight="1" x14ac:dyDescent="0.2">
      <c r="E667" s="102"/>
      <c r="F667" s="102"/>
      <c r="G667" s="102"/>
      <c r="H667" s="102"/>
      <c r="O667" s="102"/>
      <c r="P667" s="102"/>
    </row>
    <row r="668" spans="5:16" ht="12.75" customHeight="1" x14ac:dyDescent="0.2">
      <c r="E668" s="102"/>
      <c r="F668" s="102"/>
      <c r="G668" s="102"/>
      <c r="H668" s="102"/>
      <c r="O668" s="102"/>
      <c r="P668" s="102"/>
    </row>
    <row r="669" spans="5:16" ht="12.75" customHeight="1" x14ac:dyDescent="0.2">
      <c r="E669" s="102"/>
      <c r="F669" s="102"/>
      <c r="G669" s="102"/>
      <c r="H669" s="102"/>
      <c r="O669" s="102"/>
      <c r="P669" s="102"/>
    </row>
    <row r="670" spans="5:16" ht="12.75" customHeight="1" x14ac:dyDescent="0.2">
      <c r="E670" s="102"/>
      <c r="F670" s="102"/>
      <c r="G670" s="102"/>
      <c r="H670" s="102"/>
      <c r="O670" s="102"/>
      <c r="P670" s="102"/>
    </row>
    <row r="671" spans="5:16" ht="12.75" customHeight="1" x14ac:dyDescent="0.2">
      <c r="E671" s="102"/>
      <c r="F671" s="102"/>
      <c r="G671" s="102"/>
      <c r="H671" s="102"/>
      <c r="O671" s="102"/>
      <c r="P671" s="102"/>
    </row>
    <row r="672" spans="5:16" ht="12.75" customHeight="1" x14ac:dyDescent="0.2">
      <c r="E672" s="102"/>
      <c r="F672" s="102"/>
      <c r="G672" s="102"/>
      <c r="H672" s="102"/>
      <c r="O672" s="102"/>
      <c r="P672" s="102"/>
    </row>
    <row r="673" spans="5:16" ht="12.75" customHeight="1" x14ac:dyDescent="0.2">
      <c r="E673" s="102"/>
      <c r="F673" s="102"/>
      <c r="G673" s="102"/>
      <c r="H673" s="102"/>
      <c r="O673" s="102"/>
      <c r="P673" s="102"/>
    </row>
    <row r="674" spans="5:16" ht="12.75" customHeight="1" x14ac:dyDescent="0.2">
      <c r="E674" s="102"/>
      <c r="F674" s="102"/>
      <c r="G674" s="102"/>
      <c r="H674" s="102"/>
      <c r="O674" s="102"/>
      <c r="P674" s="102"/>
    </row>
    <row r="675" spans="5:16" ht="12.75" customHeight="1" x14ac:dyDescent="0.2">
      <c r="E675" s="102"/>
      <c r="F675" s="102"/>
      <c r="G675" s="102"/>
      <c r="H675" s="102"/>
      <c r="O675" s="102"/>
      <c r="P675" s="102"/>
    </row>
    <row r="676" spans="5:16" ht="12.75" customHeight="1" x14ac:dyDescent="0.2">
      <c r="E676" s="102"/>
      <c r="F676" s="102"/>
      <c r="G676" s="102"/>
      <c r="H676" s="102"/>
      <c r="O676" s="102"/>
      <c r="P676" s="102"/>
    </row>
    <row r="677" spans="5:16" ht="12.75" customHeight="1" x14ac:dyDescent="0.2">
      <c r="E677" s="102"/>
      <c r="F677" s="102"/>
      <c r="G677" s="102"/>
      <c r="H677" s="102"/>
      <c r="O677" s="102"/>
      <c r="P677" s="102"/>
    </row>
    <row r="678" spans="5:16" ht="12.75" customHeight="1" x14ac:dyDescent="0.2">
      <c r="E678" s="102"/>
      <c r="F678" s="102"/>
      <c r="G678" s="102"/>
      <c r="H678" s="102"/>
      <c r="O678" s="102"/>
      <c r="P678" s="102"/>
    </row>
    <row r="679" spans="5:16" ht="12.75" customHeight="1" x14ac:dyDescent="0.2">
      <c r="E679" s="102"/>
      <c r="F679" s="102"/>
      <c r="G679" s="102"/>
      <c r="H679" s="102"/>
      <c r="O679" s="102"/>
      <c r="P679" s="102"/>
    </row>
    <row r="680" spans="5:16" ht="12.75" customHeight="1" x14ac:dyDescent="0.2">
      <c r="E680" s="102"/>
      <c r="F680" s="102"/>
      <c r="G680" s="102"/>
      <c r="H680" s="102"/>
      <c r="O680" s="102"/>
      <c r="P680" s="102"/>
    </row>
    <row r="681" spans="5:16" ht="12.75" customHeight="1" x14ac:dyDescent="0.2">
      <c r="E681" s="102"/>
      <c r="F681" s="102"/>
      <c r="G681" s="102"/>
      <c r="H681" s="102"/>
      <c r="O681" s="102"/>
      <c r="P681" s="102"/>
    </row>
    <row r="682" spans="5:16" ht="12.75" customHeight="1" x14ac:dyDescent="0.2">
      <c r="E682" s="102"/>
      <c r="F682" s="102"/>
      <c r="G682" s="102"/>
      <c r="H682" s="102"/>
      <c r="O682" s="102"/>
      <c r="P682" s="102"/>
    </row>
    <row r="683" spans="5:16" ht="12.75" customHeight="1" x14ac:dyDescent="0.2">
      <c r="E683" s="102"/>
      <c r="F683" s="102"/>
      <c r="G683" s="102"/>
      <c r="H683" s="102"/>
      <c r="O683" s="102"/>
      <c r="P683" s="102"/>
    </row>
    <row r="684" spans="5:16" ht="12.75" customHeight="1" x14ac:dyDescent="0.2">
      <c r="E684" s="102"/>
      <c r="F684" s="102"/>
      <c r="G684" s="102"/>
      <c r="H684" s="102"/>
      <c r="O684" s="102"/>
      <c r="P684" s="102"/>
    </row>
    <row r="685" spans="5:16" ht="12.75" customHeight="1" x14ac:dyDescent="0.2">
      <c r="E685" s="102"/>
      <c r="F685" s="102"/>
      <c r="G685" s="102"/>
      <c r="H685" s="102"/>
      <c r="O685" s="102"/>
      <c r="P685" s="102"/>
    </row>
    <row r="686" spans="5:16" ht="12.75" customHeight="1" x14ac:dyDescent="0.2">
      <c r="E686" s="102"/>
      <c r="F686" s="102"/>
      <c r="G686" s="102"/>
      <c r="H686" s="102"/>
      <c r="O686" s="102"/>
      <c r="P686" s="102"/>
    </row>
    <row r="687" spans="5:16" ht="12.75" customHeight="1" x14ac:dyDescent="0.2">
      <c r="E687" s="102"/>
      <c r="F687" s="102"/>
      <c r="G687" s="102"/>
      <c r="H687" s="102"/>
      <c r="O687" s="102"/>
      <c r="P687" s="102"/>
    </row>
    <row r="688" spans="5:16" ht="12.75" customHeight="1" x14ac:dyDescent="0.2">
      <c r="E688" s="102"/>
      <c r="F688" s="102"/>
      <c r="G688" s="102"/>
      <c r="H688" s="102"/>
      <c r="O688" s="102"/>
      <c r="P688" s="102"/>
    </row>
    <row r="689" spans="5:16" ht="12.75" customHeight="1" x14ac:dyDescent="0.2">
      <c r="E689" s="102"/>
      <c r="F689" s="102"/>
      <c r="G689" s="102"/>
      <c r="H689" s="102"/>
      <c r="O689" s="102"/>
      <c r="P689" s="102"/>
    </row>
    <row r="690" spans="5:16" ht="12.75" customHeight="1" x14ac:dyDescent="0.2">
      <c r="E690" s="102"/>
      <c r="F690" s="102"/>
      <c r="G690" s="102"/>
      <c r="H690" s="102"/>
      <c r="O690" s="102"/>
      <c r="P690" s="102"/>
    </row>
    <row r="691" spans="5:16" ht="12.75" customHeight="1" x14ac:dyDescent="0.2">
      <c r="E691" s="102"/>
      <c r="F691" s="102"/>
      <c r="G691" s="102"/>
      <c r="H691" s="102"/>
      <c r="O691" s="102"/>
      <c r="P691" s="102"/>
    </row>
    <row r="692" spans="5:16" ht="12.75" customHeight="1" x14ac:dyDescent="0.2">
      <c r="E692" s="102"/>
      <c r="F692" s="102"/>
      <c r="G692" s="102"/>
      <c r="H692" s="102"/>
      <c r="O692" s="102"/>
      <c r="P692" s="102"/>
    </row>
    <row r="693" spans="5:16" ht="12.75" customHeight="1" x14ac:dyDescent="0.2">
      <c r="E693" s="102"/>
      <c r="F693" s="102"/>
      <c r="G693" s="102"/>
      <c r="H693" s="102"/>
      <c r="O693" s="102"/>
      <c r="P693" s="102"/>
    </row>
    <row r="694" spans="5:16" ht="12.75" customHeight="1" x14ac:dyDescent="0.2">
      <c r="E694" s="102"/>
      <c r="F694" s="102"/>
      <c r="G694" s="102"/>
      <c r="H694" s="102"/>
      <c r="O694" s="102"/>
      <c r="P694" s="102"/>
    </row>
    <row r="695" spans="5:16" ht="12.75" customHeight="1" x14ac:dyDescent="0.2">
      <c r="E695" s="102"/>
      <c r="F695" s="102"/>
      <c r="G695" s="102"/>
      <c r="H695" s="102"/>
      <c r="O695" s="102"/>
      <c r="P695" s="102"/>
    </row>
    <row r="696" spans="5:16" ht="12.75" customHeight="1" x14ac:dyDescent="0.2">
      <c r="E696" s="102"/>
      <c r="F696" s="102"/>
      <c r="G696" s="102"/>
      <c r="H696" s="102"/>
      <c r="O696" s="102"/>
      <c r="P696" s="102"/>
    </row>
    <row r="697" spans="5:16" ht="12.75" customHeight="1" x14ac:dyDescent="0.2">
      <c r="E697" s="102"/>
      <c r="F697" s="102"/>
      <c r="G697" s="102"/>
      <c r="H697" s="102"/>
      <c r="O697" s="102"/>
      <c r="P697" s="102"/>
    </row>
    <row r="698" spans="5:16" ht="12.75" customHeight="1" x14ac:dyDescent="0.2">
      <c r="E698" s="102"/>
      <c r="F698" s="102"/>
      <c r="G698" s="102"/>
      <c r="H698" s="102"/>
      <c r="O698" s="102"/>
      <c r="P698" s="102"/>
    </row>
    <row r="699" spans="5:16" ht="12.75" customHeight="1" x14ac:dyDescent="0.2">
      <c r="E699" s="102"/>
      <c r="F699" s="102"/>
      <c r="G699" s="102"/>
      <c r="H699" s="102"/>
      <c r="O699" s="102"/>
      <c r="P699" s="102"/>
    </row>
    <row r="700" spans="5:16" ht="12.75" customHeight="1" x14ac:dyDescent="0.2">
      <c r="E700" s="102"/>
      <c r="F700" s="102"/>
      <c r="G700" s="102"/>
      <c r="H700" s="102"/>
      <c r="O700" s="102"/>
      <c r="P700" s="102"/>
    </row>
    <row r="701" spans="5:16" ht="12.75" customHeight="1" x14ac:dyDescent="0.2">
      <c r="E701" s="102"/>
      <c r="F701" s="102"/>
      <c r="G701" s="102"/>
      <c r="H701" s="102"/>
      <c r="O701" s="102"/>
      <c r="P701" s="102"/>
    </row>
    <row r="702" spans="5:16" ht="12.75" customHeight="1" x14ac:dyDescent="0.2">
      <c r="E702" s="102"/>
      <c r="F702" s="102"/>
      <c r="G702" s="102"/>
      <c r="H702" s="102"/>
      <c r="O702" s="102"/>
      <c r="P702" s="102"/>
    </row>
    <row r="703" spans="5:16" ht="12.75" customHeight="1" x14ac:dyDescent="0.2">
      <c r="E703" s="102"/>
      <c r="F703" s="102"/>
      <c r="G703" s="102"/>
      <c r="H703" s="102"/>
      <c r="O703" s="102"/>
      <c r="P703" s="102"/>
    </row>
    <row r="704" spans="5:16" ht="12.75" customHeight="1" x14ac:dyDescent="0.2">
      <c r="E704" s="102"/>
      <c r="F704" s="102"/>
      <c r="G704" s="102"/>
      <c r="H704" s="102"/>
      <c r="O704" s="102"/>
      <c r="P704" s="102"/>
    </row>
    <row r="705" spans="5:16" ht="12.75" customHeight="1" x14ac:dyDescent="0.2">
      <c r="E705" s="102"/>
      <c r="F705" s="102"/>
      <c r="G705" s="102"/>
      <c r="H705" s="102"/>
      <c r="O705" s="102"/>
      <c r="P705" s="102"/>
    </row>
    <row r="706" spans="5:16" ht="12.75" customHeight="1" x14ac:dyDescent="0.2">
      <c r="E706" s="102"/>
      <c r="F706" s="102"/>
      <c r="G706" s="102"/>
      <c r="H706" s="102"/>
      <c r="O706" s="102"/>
      <c r="P706" s="102"/>
    </row>
    <row r="707" spans="5:16" ht="12.75" customHeight="1" x14ac:dyDescent="0.2">
      <c r="E707" s="102"/>
      <c r="F707" s="102"/>
      <c r="G707" s="102"/>
      <c r="H707" s="102"/>
      <c r="O707" s="102"/>
      <c r="P707" s="102"/>
    </row>
    <row r="708" spans="5:16" ht="12.75" customHeight="1" x14ac:dyDescent="0.2">
      <c r="E708" s="102"/>
      <c r="F708" s="102"/>
      <c r="G708" s="102"/>
      <c r="H708" s="102"/>
      <c r="O708" s="102"/>
      <c r="P708" s="102"/>
    </row>
    <row r="709" spans="5:16" ht="12.75" customHeight="1" x14ac:dyDescent="0.2">
      <c r="E709" s="102"/>
      <c r="F709" s="102"/>
      <c r="G709" s="102"/>
      <c r="H709" s="102"/>
      <c r="O709" s="102"/>
      <c r="P709" s="102"/>
    </row>
    <row r="710" spans="5:16" ht="12.75" customHeight="1" x14ac:dyDescent="0.2">
      <c r="E710" s="102"/>
      <c r="F710" s="102"/>
      <c r="G710" s="102"/>
      <c r="H710" s="102"/>
      <c r="O710" s="102"/>
      <c r="P710" s="102"/>
    </row>
    <row r="711" spans="5:16" ht="12.75" customHeight="1" x14ac:dyDescent="0.2">
      <c r="E711" s="102"/>
      <c r="F711" s="102"/>
      <c r="G711" s="102"/>
      <c r="H711" s="102"/>
      <c r="O711" s="102"/>
      <c r="P711" s="102"/>
    </row>
    <row r="712" spans="5:16" ht="12.75" customHeight="1" x14ac:dyDescent="0.2">
      <c r="E712" s="102"/>
      <c r="F712" s="102"/>
      <c r="G712" s="102"/>
      <c r="H712" s="102"/>
      <c r="O712" s="102"/>
      <c r="P712" s="102"/>
    </row>
    <row r="713" spans="5:16" ht="12.75" customHeight="1" x14ac:dyDescent="0.2">
      <c r="E713" s="102"/>
      <c r="F713" s="102"/>
      <c r="G713" s="102"/>
      <c r="H713" s="102"/>
      <c r="O713" s="102"/>
      <c r="P713" s="102"/>
    </row>
    <row r="714" spans="5:16" ht="12.75" customHeight="1" x14ac:dyDescent="0.2">
      <c r="E714" s="102"/>
      <c r="F714" s="102"/>
      <c r="G714" s="102"/>
      <c r="H714" s="102"/>
      <c r="O714" s="102"/>
      <c r="P714" s="102"/>
    </row>
    <row r="715" spans="5:16" ht="12.75" customHeight="1" x14ac:dyDescent="0.2">
      <c r="E715" s="102"/>
      <c r="F715" s="102"/>
      <c r="G715" s="102"/>
      <c r="H715" s="102"/>
      <c r="O715" s="102"/>
      <c r="P715" s="102"/>
    </row>
    <row r="716" spans="5:16" ht="12.75" customHeight="1" x14ac:dyDescent="0.2">
      <c r="E716" s="102"/>
      <c r="F716" s="102"/>
      <c r="G716" s="102"/>
      <c r="H716" s="102"/>
      <c r="O716" s="102"/>
      <c r="P716" s="102"/>
    </row>
    <row r="717" spans="5:16" ht="12.75" customHeight="1" x14ac:dyDescent="0.2">
      <c r="E717" s="102"/>
      <c r="F717" s="102"/>
      <c r="G717" s="102"/>
      <c r="H717" s="102"/>
      <c r="O717" s="102"/>
      <c r="P717" s="102"/>
    </row>
    <row r="718" spans="5:16" ht="12.75" customHeight="1" x14ac:dyDescent="0.2">
      <c r="E718" s="102"/>
      <c r="F718" s="102"/>
      <c r="G718" s="102"/>
      <c r="H718" s="102"/>
      <c r="O718" s="102"/>
      <c r="P718" s="102"/>
    </row>
    <row r="719" spans="5:16" ht="12.75" customHeight="1" x14ac:dyDescent="0.2">
      <c r="E719" s="102"/>
      <c r="F719" s="102"/>
      <c r="G719" s="102"/>
      <c r="H719" s="102"/>
      <c r="O719" s="102"/>
      <c r="P719" s="102"/>
    </row>
    <row r="720" spans="5:16" ht="12.75" customHeight="1" x14ac:dyDescent="0.2">
      <c r="E720" s="102"/>
      <c r="F720" s="102"/>
      <c r="G720" s="102"/>
      <c r="H720" s="102"/>
      <c r="O720" s="102"/>
      <c r="P720" s="102"/>
    </row>
    <row r="721" spans="5:16" ht="12.75" customHeight="1" x14ac:dyDescent="0.2">
      <c r="E721" s="102"/>
      <c r="F721" s="102"/>
      <c r="G721" s="102"/>
      <c r="H721" s="102"/>
      <c r="O721" s="102"/>
      <c r="P721" s="102"/>
    </row>
    <row r="722" spans="5:16" ht="12.75" customHeight="1" x14ac:dyDescent="0.2">
      <c r="E722" s="102"/>
      <c r="F722" s="102"/>
      <c r="G722" s="102"/>
      <c r="H722" s="102"/>
      <c r="O722" s="102"/>
      <c r="P722" s="102"/>
    </row>
    <row r="723" spans="5:16" ht="12.75" customHeight="1" x14ac:dyDescent="0.2">
      <c r="E723" s="102"/>
      <c r="F723" s="102"/>
      <c r="G723" s="102"/>
      <c r="H723" s="102"/>
      <c r="O723" s="102"/>
      <c r="P723" s="102"/>
    </row>
    <row r="724" spans="5:16" ht="12.75" customHeight="1" x14ac:dyDescent="0.2">
      <c r="E724" s="102"/>
      <c r="F724" s="102"/>
      <c r="G724" s="102"/>
      <c r="H724" s="102"/>
      <c r="O724" s="102"/>
      <c r="P724" s="102"/>
    </row>
    <row r="725" spans="5:16" ht="12.75" customHeight="1" x14ac:dyDescent="0.2">
      <c r="E725" s="102"/>
      <c r="F725" s="102"/>
      <c r="G725" s="102"/>
      <c r="H725" s="102"/>
      <c r="O725" s="102"/>
      <c r="P725" s="102"/>
    </row>
    <row r="726" spans="5:16" ht="12.75" customHeight="1" x14ac:dyDescent="0.2">
      <c r="E726" s="102"/>
      <c r="F726" s="102"/>
      <c r="G726" s="102"/>
      <c r="H726" s="102"/>
      <c r="O726" s="102"/>
      <c r="P726" s="102"/>
    </row>
    <row r="727" spans="5:16" ht="12.75" customHeight="1" x14ac:dyDescent="0.2">
      <c r="E727" s="102"/>
      <c r="F727" s="102"/>
      <c r="G727" s="102"/>
      <c r="H727" s="102"/>
      <c r="O727" s="102"/>
      <c r="P727" s="102"/>
    </row>
    <row r="728" spans="5:16" ht="12.75" customHeight="1" x14ac:dyDescent="0.2">
      <c r="E728" s="102"/>
      <c r="F728" s="102"/>
      <c r="G728" s="102"/>
      <c r="H728" s="102"/>
      <c r="O728" s="102"/>
      <c r="P728" s="102"/>
    </row>
    <row r="729" spans="5:16" ht="12.75" customHeight="1" x14ac:dyDescent="0.2">
      <c r="E729" s="102"/>
      <c r="F729" s="102"/>
      <c r="G729" s="102"/>
      <c r="H729" s="102"/>
      <c r="O729" s="102"/>
      <c r="P729" s="102"/>
    </row>
    <row r="730" spans="5:16" ht="12.75" customHeight="1" x14ac:dyDescent="0.2">
      <c r="E730" s="102"/>
      <c r="F730" s="102"/>
      <c r="G730" s="102"/>
      <c r="H730" s="102"/>
      <c r="O730" s="102"/>
      <c r="P730" s="102"/>
    </row>
    <row r="731" spans="5:16" ht="12.75" customHeight="1" x14ac:dyDescent="0.2">
      <c r="E731" s="102"/>
      <c r="F731" s="102"/>
      <c r="G731" s="102"/>
      <c r="H731" s="102"/>
      <c r="O731" s="102"/>
      <c r="P731" s="102"/>
    </row>
    <row r="732" spans="5:16" ht="12.75" customHeight="1" x14ac:dyDescent="0.2">
      <c r="E732" s="102"/>
      <c r="F732" s="102"/>
      <c r="G732" s="102"/>
      <c r="H732" s="102"/>
      <c r="O732" s="102"/>
      <c r="P732" s="102"/>
    </row>
    <row r="733" spans="5:16" ht="12.75" customHeight="1" x14ac:dyDescent="0.2">
      <c r="E733" s="102"/>
      <c r="F733" s="102"/>
      <c r="G733" s="102"/>
      <c r="H733" s="102"/>
      <c r="O733" s="102"/>
      <c r="P733" s="102"/>
    </row>
    <row r="734" spans="5:16" ht="12.75" customHeight="1" x14ac:dyDescent="0.2">
      <c r="E734" s="102"/>
      <c r="F734" s="102"/>
      <c r="G734" s="102"/>
      <c r="H734" s="102"/>
      <c r="O734" s="102"/>
      <c r="P734" s="102"/>
    </row>
    <row r="735" spans="5:16" ht="12.75" customHeight="1" x14ac:dyDescent="0.2">
      <c r="E735" s="102"/>
      <c r="F735" s="102"/>
      <c r="G735" s="102"/>
      <c r="H735" s="102"/>
      <c r="O735" s="102"/>
      <c r="P735" s="102"/>
    </row>
    <row r="736" spans="5:16" ht="12.75" customHeight="1" x14ac:dyDescent="0.2">
      <c r="E736" s="102"/>
      <c r="F736" s="102"/>
      <c r="G736" s="102"/>
      <c r="H736" s="102"/>
      <c r="O736" s="102"/>
      <c r="P736" s="102"/>
    </row>
    <row r="737" spans="5:16" ht="12.75" customHeight="1" x14ac:dyDescent="0.2">
      <c r="E737" s="102"/>
      <c r="F737" s="102"/>
      <c r="G737" s="102"/>
      <c r="H737" s="102"/>
      <c r="O737" s="102"/>
      <c r="P737" s="102"/>
    </row>
    <row r="738" spans="5:16" ht="12.75" customHeight="1" x14ac:dyDescent="0.2">
      <c r="E738" s="102"/>
      <c r="F738" s="102"/>
      <c r="G738" s="102"/>
      <c r="H738" s="102"/>
      <c r="O738" s="102"/>
      <c r="P738" s="102"/>
    </row>
    <row r="739" spans="5:16" ht="12.75" customHeight="1" x14ac:dyDescent="0.2">
      <c r="E739" s="102"/>
      <c r="F739" s="102"/>
      <c r="G739" s="102"/>
      <c r="H739" s="102"/>
      <c r="O739" s="102"/>
      <c r="P739" s="102"/>
    </row>
    <row r="740" spans="5:16" ht="12.75" customHeight="1" x14ac:dyDescent="0.2">
      <c r="E740" s="102"/>
      <c r="F740" s="102"/>
      <c r="G740" s="102"/>
      <c r="H740" s="102"/>
      <c r="O740" s="102"/>
      <c r="P740" s="102"/>
    </row>
    <row r="741" spans="5:16" ht="12.75" customHeight="1" x14ac:dyDescent="0.2">
      <c r="E741" s="102"/>
      <c r="F741" s="102"/>
      <c r="G741" s="102"/>
      <c r="H741" s="102"/>
      <c r="O741" s="102"/>
      <c r="P741" s="102"/>
    </row>
    <row r="742" spans="5:16" ht="12.75" customHeight="1" x14ac:dyDescent="0.2">
      <c r="E742" s="102"/>
      <c r="F742" s="102"/>
      <c r="G742" s="102"/>
      <c r="H742" s="102"/>
      <c r="O742" s="102"/>
      <c r="P742" s="102"/>
    </row>
    <row r="743" spans="5:16" ht="12.75" customHeight="1" x14ac:dyDescent="0.2">
      <c r="E743" s="102"/>
      <c r="F743" s="102"/>
      <c r="G743" s="102"/>
      <c r="H743" s="102"/>
      <c r="O743" s="102"/>
      <c r="P743" s="102"/>
    </row>
    <row r="744" spans="5:16" ht="12.75" customHeight="1" x14ac:dyDescent="0.2">
      <c r="E744" s="102"/>
      <c r="F744" s="102"/>
      <c r="G744" s="102"/>
      <c r="H744" s="102"/>
      <c r="O744" s="102"/>
      <c r="P744" s="102"/>
    </row>
    <row r="745" spans="5:16" ht="12.75" customHeight="1" x14ac:dyDescent="0.2">
      <c r="E745" s="102"/>
      <c r="F745" s="102"/>
      <c r="G745" s="102"/>
      <c r="H745" s="102"/>
      <c r="O745" s="102"/>
      <c r="P745" s="102"/>
    </row>
    <row r="746" spans="5:16" ht="12.75" customHeight="1" x14ac:dyDescent="0.2">
      <c r="E746" s="102"/>
      <c r="F746" s="102"/>
      <c r="G746" s="102"/>
      <c r="H746" s="102"/>
      <c r="O746" s="102"/>
      <c r="P746" s="102"/>
    </row>
    <row r="747" spans="5:16" ht="12.75" customHeight="1" x14ac:dyDescent="0.2">
      <c r="E747" s="102"/>
      <c r="F747" s="102"/>
      <c r="G747" s="102"/>
      <c r="H747" s="102"/>
      <c r="O747" s="102"/>
      <c r="P747" s="102"/>
    </row>
    <row r="748" spans="5:16" ht="12.75" customHeight="1" x14ac:dyDescent="0.2">
      <c r="E748" s="102"/>
      <c r="F748" s="102"/>
      <c r="G748" s="102"/>
      <c r="H748" s="102"/>
      <c r="O748" s="102"/>
      <c r="P748" s="102"/>
    </row>
    <row r="749" spans="5:16" ht="12.75" customHeight="1" x14ac:dyDescent="0.2">
      <c r="E749" s="102"/>
      <c r="F749" s="102"/>
      <c r="G749" s="102"/>
      <c r="H749" s="102"/>
      <c r="O749" s="102"/>
      <c r="P749" s="102"/>
    </row>
    <row r="750" spans="5:16" ht="12.75" customHeight="1" x14ac:dyDescent="0.2">
      <c r="E750" s="102"/>
      <c r="F750" s="102"/>
      <c r="G750" s="102"/>
      <c r="H750" s="102"/>
      <c r="O750" s="102"/>
      <c r="P750" s="102"/>
    </row>
    <row r="751" spans="5:16" ht="12.75" customHeight="1" x14ac:dyDescent="0.2">
      <c r="E751" s="102"/>
      <c r="F751" s="102"/>
      <c r="G751" s="102"/>
      <c r="H751" s="102"/>
      <c r="O751" s="102"/>
      <c r="P751" s="102"/>
    </row>
    <row r="752" spans="5:16" ht="12.75" customHeight="1" x14ac:dyDescent="0.2">
      <c r="E752" s="102"/>
      <c r="F752" s="102"/>
      <c r="G752" s="102"/>
      <c r="H752" s="102"/>
      <c r="O752" s="102"/>
      <c r="P752" s="102"/>
    </row>
    <row r="753" spans="5:16" ht="12.75" customHeight="1" x14ac:dyDescent="0.2">
      <c r="E753" s="102"/>
      <c r="F753" s="102"/>
      <c r="G753" s="102"/>
      <c r="H753" s="102"/>
      <c r="O753" s="102"/>
      <c r="P753" s="102"/>
    </row>
    <row r="754" spans="5:16" ht="12.75" customHeight="1" x14ac:dyDescent="0.2">
      <c r="E754" s="102"/>
      <c r="F754" s="102"/>
      <c r="G754" s="102"/>
      <c r="H754" s="102"/>
      <c r="O754" s="102"/>
      <c r="P754" s="102"/>
    </row>
    <row r="755" spans="5:16" ht="12.75" customHeight="1" x14ac:dyDescent="0.2">
      <c r="E755" s="102"/>
      <c r="F755" s="102"/>
      <c r="G755" s="102"/>
      <c r="H755" s="102"/>
      <c r="O755" s="102"/>
      <c r="P755" s="102"/>
    </row>
    <row r="756" spans="5:16" ht="12.75" customHeight="1" x14ac:dyDescent="0.2">
      <c r="E756" s="102"/>
      <c r="F756" s="102"/>
      <c r="G756" s="102"/>
      <c r="H756" s="102"/>
      <c r="O756" s="102"/>
      <c r="P756" s="102"/>
    </row>
    <row r="757" spans="5:16" ht="12.75" customHeight="1" x14ac:dyDescent="0.2">
      <c r="E757" s="102"/>
      <c r="F757" s="102"/>
      <c r="G757" s="102"/>
      <c r="H757" s="102"/>
      <c r="O757" s="102"/>
      <c r="P757" s="102"/>
    </row>
    <row r="758" spans="5:16" ht="12.75" customHeight="1" x14ac:dyDescent="0.2">
      <c r="E758" s="102"/>
      <c r="F758" s="102"/>
      <c r="G758" s="102"/>
      <c r="H758" s="102"/>
      <c r="O758" s="102"/>
      <c r="P758" s="102"/>
    </row>
    <row r="759" spans="5:16" ht="12.75" customHeight="1" x14ac:dyDescent="0.2">
      <c r="E759" s="102"/>
      <c r="F759" s="102"/>
      <c r="G759" s="102"/>
      <c r="H759" s="102"/>
      <c r="O759" s="102"/>
      <c r="P759" s="102"/>
    </row>
    <row r="760" spans="5:16" ht="12.75" customHeight="1" x14ac:dyDescent="0.2">
      <c r="E760" s="102"/>
      <c r="F760" s="102"/>
      <c r="G760" s="102"/>
      <c r="H760" s="102"/>
      <c r="O760" s="102"/>
      <c r="P760" s="102"/>
    </row>
    <row r="761" spans="5:16" ht="12.75" customHeight="1" x14ac:dyDescent="0.2">
      <c r="E761" s="102"/>
      <c r="F761" s="102"/>
      <c r="G761" s="102"/>
      <c r="H761" s="102"/>
      <c r="O761" s="102"/>
      <c r="P761" s="102"/>
    </row>
    <row r="762" spans="5:16" ht="12.75" customHeight="1" x14ac:dyDescent="0.2">
      <c r="E762" s="102"/>
      <c r="F762" s="102"/>
      <c r="G762" s="102"/>
      <c r="H762" s="102"/>
      <c r="O762" s="102"/>
      <c r="P762" s="102"/>
    </row>
    <row r="763" spans="5:16" ht="12.75" customHeight="1" x14ac:dyDescent="0.2">
      <c r="E763" s="102"/>
      <c r="F763" s="102"/>
      <c r="G763" s="102"/>
      <c r="H763" s="102"/>
      <c r="O763" s="102"/>
      <c r="P763" s="102"/>
    </row>
    <row r="764" spans="5:16" ht="12.75" customHeight="1" x14ac:dyDescent="0.2">
      <c r="E764" s="102"/>
      <c r="F764" s="102"/>
      <c r="G764" s="102"/>
      <c r="H764" s="102"/>
      <c r="O764" s="102"/>
      <c r="P764" s="102"/>
    </row>
    <row r="765" spans="5:16" ht="12.75" customHeight="1" x14ac:dyDescent="0.2">
      <c r="E765" s="102"/>
      <c r="F765" s="102"/>
      <c r="G765" s="102"/>
      <c r="H765" s="102"/>
      <c r="O765" s="102"/>
      <c r="P765" s="102"/>
    </row>
    <row r="766" spans="5:16" ht="12.75" customHeight="1" x14ac:dyDescent="0.2">
      <c r="E766" s="102"/>
      <c r="F766" s="102"/>
      <c r="G766" s="102"/>
      <c r="H766" s="102"/>
      <c r="O766" s="102"/>
      <c r="P766" s="102"/>
    </row>
    <row r="767" spans="5:16" ht="12.75" customHeight="1" x14ac:dyDescent="0.2">
      <c r="E767" s="102"/>
      <c r="F767" s="102"/>
      <c r="G767" s="102"/>
      <c r="H767" s="102"/>
      <c r="O767" s="102"/>
      <c r="P767" s="102"/>
    </row>
    <row r="768" spans="5:16" ht="12.75" customHeight="1" x14ac:dyDescent="0.2">
      <c r="E768" s="102"/>
      <c r="F768" s="102"/>
      <c r="G768" s="102"/>
      <c r="H768" s="102"/>
      <c r="O768" s="102"/>
      <c r="P768" s="102"/>
    </row>
    <row r="769" spans="5:16" ht="12.75" customHeight="1" x14ac:dyDescent="0.2">
      <c r="E769" s="102"/>
      <c r="F769" s="102"/>
      <c r="G769" s="102"/>
      <c r="H769" s="102"/>
      <c r="O769" s="102"/>
      <c r="P769" s="102"/>
    </row>
    <row r="770" spans="5:16" ht="12.75" customHeight="1" x14ac:dyDescent="0.2">
      <c r="E770" s="102"/>
      <c r="F770" s="102"/>
      <c r="G770" s="102"/>
      <c r="H770" s="102"/>
      <c r="O770" s="102"/>
      <c r="P770" s="102"/>
    </row>
    <row r="771" spans="5:16" ht="12.75" customHeight="1" x14ac:dyDescent="0.2">
      <c r="E771" s="102"/>
      <c r="F771" s="102"/>
      <c r="G771" s="102"/>
      <c r="H771" s="102"/>
      <c r="O771" s="102"/>
      <c r="P771" s="102"/>
    </row>
    <row r="772" spans="5:16" ht="12.75" customHeight="1" x14ac:dyDescent="0.2">
      <c r="E772" s="102"/>
      <c r="F772" s="102"/>
      <c r="G772" s="102"/>
      <c r="H772" s="102"/>
      <c r="O772" s="102"/>
      <c r="P772" s="102"/>
    </row>
    <row r="773" spans="5:16" ht="12.75" customHeight="1" x14ac:dyDescent="0.2">
      <c r="E773" s="102"/>
      <c r="F773" s="102"/>
      <c r="G773" s="102"/>
      <c r="H773" s="102"/>
      <c r="O773" s="102"/>
      <c r="P773" s="102"/>
    </row>
    <row r="774" spans="5:16" ht="12.75" customHeight="1" x14ac:dyDescent="0.2">
      <c r="E774" s="102"/>
      <c r="F774" s="102"/>
      <c r="G774" s="102"/>
      <c r="H774" s="102"/>
      <c r="O774" s="102"/>
      <c r="P774" s="102"/>
    </row>
    <row r="775" spans="5:16" ht="12.75" customHeight="1" x14ac:dyDescent="0.2">
      <c r="E775" s="102"/>
      <c r="F775" s="102"/>
      <c r="G775" s="102"/>
      <c r="H775" s="102"/>
      <c r="O775" s="102"/>
      <c r="P775" s="102"/>
    </row>
    <row r="776" spans="5:16" ht="12.75" customHeight="1" x14ac:dyDescent="0.2">
      <c r="E776" s="102"/>
      <c r="F776" s="102"/>
      <c r="G776" s="102"/>
      <c r="H776" s="102"/>
      <c r="O776" s="102"/>
      <c r="P776" s="102"/>
    </row>
    <row r="777" spans="5:16" ht="12.75" customHeight="1" x14ac:dyDescent="0.2">
      <c r="E777" s="102"/>
      <c r="F777" s="102"/>
      <c r="G777" s="102"/>
      <c r="H777" s="102"/>
      <c r="O777" s="102"/>
      <c r="P777" s="102"/>
    </row>
    <row r="778" spans="5:16" ht="12.75" customHeight="1" x14ac:dyDescent="0.2">
      <c r="E778" s="102"/>
      <c r="F778" s="102"/>
      <c r="G778" s="102"/>
      <c r="H778" s="102"/>
      <c r="O778" s="102"/>
      <c r="P778" s="102"/>
    </row>
    <row r="779" spans="5:16" ht="12.75" customHeight="1" x14ac:dyDescent="0.2">
      <c r="E779" s="102"/>
      <c r="F779" s="102"/>
      <c r="G779" s="102"/>
      <c r="H779" s="102"/>
      <c r="O779" s="102"/>
      <c r="P779" s="102"/>
    </row>
    <row r="780" spans="5:16" ht="12.75" customHeight="1" x14ac:dyDescent="0.2">
      <c r="E780" s="102"/>
      <c r="F780" s="102"/>
      <c r="G780" s="102"/>
      <c r="H780" s="102"/>
      <c r="O780" s="102"/>
      <c r="P780" s="102"/>
    </row>
    <row r="781" spans="5:16" ht="12.75" customHeight="1" x14ac:dyDescent="0.2">
      <c r="E781" s="102"/>
      <c r="F781" s="102"/>
      <c r="G781" s="102"/>
      <c r="H781" s="102"/>
      <c r="O781" s="102"/>
      <c r="P781" s="102"/>
    </row>
    <row r="782" spans="5:16" ht="12.75" customHeight="1" x14ac:dyDescent="0.2">
      <c r="E782" s="102"/>
      <c r="F782" s="102"/>
      <c r="G782" s="102"/>
      <c r="H782" s="102"/>
      <c r="O782" s="102"/>
      <c r="P782" s="102"/>
    </row>
    <row r="783" spans="5:16" ht="12.75" customHeight="1" x14ac:dyDescent="0.2">
      <c r="E783" s="102"/>
      <c r="F783" s="102"/>
      <c r="G783" s="102"/>
      <c r="H783" s="102"/>
      <c r="O783" s="102"/>
      <c r="P783" s="102"/>
    </row>
    <row r="784" spans="5:16" ht="12.75" customHeight="1" x14ac:dyDescent="0.2">
      <c r="E784" s="102"/>
      <c r="F784" s="102"/>
      <c r="G784" s="102"/>
      <c r="H784" s="102"/>
      <c r="O784" s="102"/>
      <c r="P784" s="102"/>
    </row>
    <row r="785" spans="5:16" ht="12.75" customHeight="1" x14ac:dyDescent="0.2">
      <c r="E785" s="102"/>
      <c r="F785" s="102"/>
      <c r="G785" s="102"/>
      <c r="H785" s="102"/>
      <c r="O785" s="102"/>
      <c r="P785" s="102"/>
    </row>
    <row r="786" spans="5:16" ht="12.75" customHeight="1" x14ac:dyDescent="0.2">
      <c r="E786" s="102"/>
      <c r="F786" s="102"/>
      <c r="G786" s="102"/>
      <c r="H786" s="102"/>
      <c r="O786" s="102"/>
      <c r="P786" s="102"/>
    </row>
    <row r="787" spans="5:16" ht="12.75" customHeight="1" x14ac:dyDescent="0.2">
      <c r="E787" s="102"/>
      <c r="F787" s="102"/>
      <c r="G787" s="102"/>
      <c r="H787" s="102"/>
      <c r="O787" s="102"/>
      <c r="P787" s="102"/>
    </row>
    <row r="788" spans="5:16" ht="12.75" customHeight="1" x14ac:dyDescent="0.2">
      <c r="E788" s="102"/>
      <c r="F788" s="102"/>
      <c r="G788" s="102"/>
      <c r="H788" s="102"/>
      <c r="O788" s="102"/>
      <c r="P788" s="102"/>
    </row>
    <row r="789" spans="5:16" ht="12.75" customHeight="1" x14ac:dyDescent="0.2">
      <c r="E789" s="102"/>
      <c r="F789" s="102"/>
      <c r="G789" s="102"/>
      <c r="H789" s="102"/>
      <c r="O789" s="102"/>
      <c r="P789" s="102"/>
    </row>
    <row r="790" spans="5:16" ht="12.75" customHeight="1" x14ac:dyDescent="0.2">
      <c r="E790" s="102"/>
      <c r="F790" s="102"/>
      <c r="G790" s="102"/>
      <c r="H790" s="102"/>
      <c r="O790" s="102"/>
      <c r="P790" s="102"/>
    </row>
    <row r="791" spans="5:16" ht="12.75" customHeight="1" x14ac:dyDescent="0.2">
      <c r="E791" s="102"/>
      <c r="F791" s="102"/>
      <c r="G791" s="102"/>
      <c r="H791" s="102"/>
      <c r="O791" s="102"/>
      <c r="P791" s="102"/>
    </row>
    <row r="792" spans="5:16" ht="12.75" customHeight="1" x14ac:dyDescent="0.2">
      <c r="E792" s="102"/>
      <c r="F792" s="102"/>
      <c r="G792" s="102"/>
      <c r="H792" s="102"/>
      <c r="O792" s="102"/>
      <c r="P792" s="102"/>
    </row>
    <row r="793" spans="5:16" ht="12.75" customHeight="1" x14ac:dyDescent="0.2">
      <c r="E793" s="102"/>
      <c r="F793" s="102"/>
      <c r="G793" s="102"/>
      <c r="H793" s="102"/>
      <c r="O793" s="102"/>
      <c r="P793" s="102"/>
    </row>
    <row r="794" spans="5:16" ht="12.75" customHeight="1" x14ac:dyDescent="0.2">
      <c r="E794" s="102"/>
      <c r="F794" s="102"/>
      <c r="G794" s="102"/>
      <c r="H794" s="102"/>
      <c r="O794" s="102"/>
      <c r="P794" s="102"/>
    </row>
    <row r="795" spans="5:16" ht="12.75" customHeight="1" x14ac:dyDescent="0.2">
      <c r="E795" s="102"/>
      <c r="F795" s="102"/>
      <c r="G795" s="102"/>
      <c r="H795" s="102"/>
      <c r="O795" s="102"/>
      <c r="P795" s="102"/>
    </row>
    <row r="796" spans="5:16" ht="12.75" customHeight="1" x14ac:dyDescent="0.2">
      <c r="E796" s="102"/>
      <c r="F796" s="102"/>
      <c r="G796" s="102"/>
      <c r="H796" s="102"/>
      <c r="O796" s="102"/>
      <c r="P796" s="102"/>
    </row>
    <row r="797" spans="5:16" ht="12.75" customHeight="1" x14ac:dyDescent="0.2">
      <c r="E797" s="102"/>
      <c r="F797" s="102"/>
      <c r="G797" s="102"/>
      <c r="H797" s="102"/>
      <c r="O797" s="102"/>
      <c r="P797" s="102"/>
    </row>
    <row r="798" spans="5:16" ht="12.75" customHeight="1" x14ac:dyDescent="0.2">
      <c r="E798" s="102"/>
      <c r="F798" s="102"/>
      <c r="G798" s="102"/>
      <c r="H798" s="102"/>
      <c r="O798" s="102"/>
      <c r="P798" s="102"/>
    </row>
    <row r="799" spans="5:16" ht="12.75" customHeight="1" x14ac:dyDescent="0.2">
      <c r="E799" s="102"/>
      <c r="F799" s="102"/>
      <c r="G799" s="102"/>
      <c r="H799" s="102"/>
      <c r="O799" s="102"/>
      <c r="P799" s="102"/>
    </row>
    <row r="800" spans="5:16" ht="12.75" customHeight="1" x14ac:dyDescent="0.2">
      <c r="E800" s="102"/>
      <c r="F800" s="102"/>
      <c r="G800" s="102"/>
      <c r="H800" s="102"/>
      <c r="O800" s="102"/>
      <c r="P800" s="102"/>
    </row>
    <row r="801" spans="5:16" ht="12.75" customHeight="1" x14ac:dyDescent="0.2">
      <c r="E801" s="102"/>
      <c r="F801" s="102"/>
      <c r="G801" s="102"/>
      <c r="H801" s="102"/>
      <c r="O801" s="102"/>
      <c r="P801" s="102"/>
    </row>
    <row r="802" spans="5:16" ht="12.75" customHeight="1" x14ac:dyDescent="0.2">
      <c r="E802" s="102"/>
      <c r="F802" s="102"/>
      <c r="G802" s="102"/>
      <c r="H802" s="102"/>
      <c r="O802" s="102"/>
      <c r="P802" s="102"/>
    </row>
    <row r="803" spans="5:16" ht="12.75" customHeight="1" x14ac:dyDescent="0.2">
      <c r="E803" s="102"/>
      <c r="F803" s="102"/>
      <c r="G803" s="102"/>
      <c r="H803" s="102"/>
      <c r="O803" s="102"/>
      <c r="P803" s="102"/>
    </row>
    <row r="804" spans="5:16" ht="12.75" customHeight="1" x14ac:dyDescent="0.2">
      <c r="E804" s="102"/>
      <c r="F804" s="102"/>
      <c r="G804" s="102"/>
      <c r="H804" s="102"/>
      <c r="O804" s="102"/>
      <c r="P804" s="102"/>
    </row>
    <row r="805" spans="5:16" ht="12.75" customHeight="1" x14ac:dyDescent="0.2">
      <c r="E805" s="102"/>
      <c r="F805" s="102"/>
      <c r="G805" s="102"/>
      <c r="H805" s="102"/>
      <c r="O805" s="102"/>
      <c r="P805" s="102"/>
    </row>
    <row r="806" spans="5:16" ht="12.75" customHeight="1" x14ac:dyDescent="0.2">
      <c r="E806" s="102"/>
      <c r="F806" s="102"/>
      <c r="G806" s="102"/>
      <c r="H806" s="102"/>
      <c r="O806" s="102"/>
      <c r="P806" s="102"/>
    </row>
    <row r="807" spans="5:16" ht="12.75" customHeight="1" x14ac:dyDescent="0.2">
      <c r="E807" s="102"/>
      <c r="F807" s="102"/>
      <c r="G807" s="102"/>
      <c r="H807" s="102"/>
      <c r="O807" s="102"/>
      <c r="P807" s="102"/>
    </row>
    <row r="808" spans="5:16" ht="12.75" customHeight="1" x14ac:dyDescent="0.2">
      <c r="E808" s="102"/>
      <c r="F808" s="102"/>
      <c r="G808" s="102"/>
      <c r="H808" s="102"/>
      <c r="O808" s="102"/>
      <c r="P808" s="102"/>
    </row>
    <row r="809" spans="5:16" ht="12.75" customHeight="1" x14ac:dyDescent="0.2">
      <c r="E809" s="102"/>
      <c r="F809" s="102"/>
      <c r="G809" s="102"/>
      <c r="H809" s="102"/>
      <c r="O809" s="102"/>
      <c r="P809" s="102"/>
    </row>
    <row r="810" spans="5:16" ht="12.75" customHeight="1" x14ac:dyDescent="0.2">
      <c r="E810" s="102"/>
      <c r="F810" s="102"/>
      <c r="G810" s="102"/>
      <c r="H810" s="102"/>
      <c r="O810" s="102"/>
      <c r="P810" s="102"/>
    </row>
    <row r="811" spans="5:16" ht="12.75" customHeight="1" x14ac:dyDescent="0.2">
      <c r="E811" s="102"/>
      <c r="F811" s="102"/>
      <c r="G811" s="102"/>
      <c r="H811" s="102"/>
      <c r="O811" s="102"/>
      <c r="P811" s="102"/>
    </row>
    <row r="812" spans="5:16" ht="12.75" customHeight="1" x14ac:dyDescent="0.2">
      <c r="E812" s="102"/>
      <c r="F812" s="102"/>
      <c r="G812" s="102"/>
      <c r="H812" s="102"/>
      <c r="O812" s="102"/>
      <c r="P812" s="102"/>
    </row>
    <row r="813" spans="5:16" ht="12.75" customHeight="1" x14ac:dyDescent="0.2">
      <c r="E813" s="102"/>
      <c r="F813" s="102"/>
      <c r="G813" s="102"/>
      <c r="H813" s="102"/>
      <c r="O813" s="102"/>
      <c r="P813" s="102"/>
    </row>
    <row r="814" spans="5:16" ht="12.75" customHeight="1" x14ac:dyDescent="0.2">
      <c r="E814" s="102"/>
      <c r="F814" s="102"/>
      <c r="G814" s="102"/>
      <c r="H814" s="102"/>
      <c r="O814" s="102"/>
      <c r="P814" s="102"/>
    </row>
    <row r="815" spans="5:16" ht="12.75" customHeight="1" x14ac:dyDescent="0.2">
      <c r="E815" s="102"/>
      <c r="F815" s="102"/>
      <c r="G815" s="102"/>
      <c r="H815" s="102"/>
      <c r="O815" s="102"/>
      <c r="P815" s="102"/>
    </row>
    <row r="816" spans="5:16" ht="12.75" customHeight="1" x14ac:dyDescent="0.2">
      <c r="E816" s="102"/>
      <c r="F816" s="102"/>
      <c r="G816" s="102"/>
      <c r="H816" s="102"/>
      <c r="O816" s="102"/>
      <c r="P816" s="102"/>
    </row>
    <row r="817" spans="5:16" ht="12.75" customHeight="1" x14ac:dyDescent="0.2">
      <c r="E817" s="102"/>
      <c r="F817" s="102"/>
      <c r="G817" s="102"/>
      <c r="H817" s="102"/>
      <c r="O817" s="102"/>
      <c r="P817" s="102"/>
    </row>
    <row r="818" spans="5:16" ht="12.75" customHeight="1" x14ac:dyDescent="0.2">
      <c r="E818" s="102"/>
      <c r="F818" s="102"/>
      <c r="G818" s="102"/>
      <c r="H818" s="102"/>
      <c r="O818" s="102"/>
      <c r="P818" s="102"/>
    </row>
    <row r="819" spans="5:16" ht="12.75" customHeight="1" x14ac:dyDescent="0.2">
      <c r="E819" s="102"/>
      <c r="F819" s="102"/>
      <c r="G819" s="102"/>
      <c r="H819" s="102"/>
      <c r="O819" s="102"/>
      <c r="P819" s="102"/>
    </row>
    <row r="820" spans="5:16" ht="12.75" customHeight="1" x14ac:dyDescent="0.2">
      <c r="E820" s="102"/>
      <c r="F820" s="102"/>
      <c r="G820" s="102"/>
      <c r="H820" s="102"/>
      <c r="O820" s="102"/>
      <c r="P820" s="102"/>
    </row>
    <row r="821" spans="5:16" ht="12.75" customHeight="1" x14ac:dyDescent="0.2">
      <c r="E821" s="102"/>
      <c r="F821" s="102"/>
      <c r="G821" s="102"/>
      <c r="H821" s="102"/>
      <c r="O821" s="102"/>
      <c r="P821" s="102"/>
    </row>
    <row r="822" spans="5:16" ht="12.75" customHeight="1" x14ac:dyDescent="0.2">
      <c r="E822" s="102"/>
      <c r="F822" s="102"/>
      <c r="G822" s="102"/>
      <c r="H822" s="102"/>
      <c r="O822" s="102"/>
      <c r="P822" s="102"/>
    </row>
    <row r="823" spans="5:16" ht="12.75" customHeight="1" x14ac:dyDescent="0.2">
      <c r="E823" s="102"/>
      <c r="F823" s="102"/>
      <c r="G823" s="102"/>
      <c r="H823" s="102"/>
      <c r="O823" s="102"/>
      <c r="P823" s="102"/>
    </row>
    <row r="824" spans="5:16" ht="12.75" customHeight="1" x14ac:dyDescent="0.2">
      <c r="E824" s="102"/>
      <c r="F824" s="102"/>
      <c r="G824" s="102"/>
      <c r="H824" s="102"/>
      <c r="O824" s="102"/>
      <c r="P824" s="102"/>
    </row>
    <row r="825" spans="5:16" ht="12.75" customHeight="1" x14ac:dyDescent="0.2">
      <c r="E825" s="102"/>
      <c r="F825" s="102"/>
      <c r="G825" s="102"/>
      <c r="H825" s="102"/>
      <c r="O825" s="102"/>
      <c r="P825" s="102"/>
    </row>
    <row r="826" spans="5:16" ht="12.75" customHeight="1" x14ac:dyDescent="0.2">
      <c r="E826" s="102"/>
      <c r="F826" s="102"/>
      <c r="G826" s="102"/>
      <c r="H826" s="102"/>
      <c r="O826" s="102"/>
      <c r="P826" s="102"/>
    </row>
    <row r="827" spans="5:16" ht="12.75" customHeight="1" x14ac:dyDescent="0.2">
      <c r="E827" s="102"/>
      <c r="F827" s="102"/>
      <c r="G827" s="102"/>
      <c r="H827" s="102"/>
      <c r="O827" s="102"/>
      <c r="P827" s="102"/>
    </row>
    <row r="828" spans="5:16" ht="12.75" customHeight="1" x14ac:dyDescent="0.2">
      <c r="E828" s="102"/>
      <c r="F828" s="102"/>
      <c r="G828" s="102"/>
      <c r="H828" s="102"/>
      <c r="O828" s="102"/>
      <c r="P828" s="102"/>
    </row>
    <row r="829" spans="5:16" ht="12.75" customHeight="1" x14ac:dyDescent="0.2">
      <c r="E829" s="102"/>
      <c r="F829" s="102"/>
      <c r="G829" s="102"/>
      <c r="H829" s="102"/>
      <c r="O829" s="102"/>
      <c r="P829" s="102"/>
    </row>
    <row r="830" spans="5:16" ht="12.75" customHeight="1" x14ac:dyDescent="0.2">
      <c r="E830" s="102"/>
      <c r="F830" s="102"/>
      <c r="G830" s="102"/>
      <c r="H830" s="102"/>
      <c r="O830" s="102"/>
      <c r="P830" s="102"/>
    </row>
    <row r="831" spans="5:16" ht="12.75" customHeight="1" x14ac:dyDescent="0.2">
      <c r="E831" s="102"/>
      <c r="F831" s="102"/>
      <c r="G831" s="102"/>
      <c r="H831" s="102"/>
      <c r="O831" s="102"/>
      <c r="P831" s="102"/>
    </row>
    <row r="832" spans="5:16" ht="12.75" customHeight="1" x14ac:dyDescent="0.2">
      <c r="E832" s="102"/>
      <c r="F832" s="102"/>
      <c r="G832" s="102"/>
      <c r="H832" s="102"/>
      <c r="O832" s="102"/>
      <c r="P832" s="102"/>
    </row>
    <row r="833" spans="5:16" ht="12.75" customHeight="1" x14ac:dyDescent="0.2">
      <c r="E833" s="102"/>
      <c r="F833" s="102"/>
      <c r="G833" s="102"/>
      <c r="H833" s="102"/>
      <c r="O833" s="102"/>
      <c r="P833" s="102"/>
    </row>
    <row r="834" spans="5:16" ht="12.75" customHeight="1" x14ac:dyDescent="0.2">
      <c r="E834" s="102"/>
      <c r="F834" s="102"/>
      <c r="G834" s="102"/>
      <c r="H834" s="102"/>
      <c r="O834" s="102"/>
      <c r="P834" s="102"/>
    </row>
    <row r="835" spans="5:16" ht="12.75" customHeight="1" x14ac:dyDescent="0.2">
      <c r="E835" s="102"/>
      <c r="F835" s="102"/>
      <c r="G835" s="102"/>
      <c r="H835" s="102"/>
      <c r="O835" s="102"/>
      <c r="P835" s="102"/>
    </row>
    <row r="836" spans="5:16" ht="12.75" customHeight="1" x14ac:dyDescent="0.2">
      <c r="E836" s="102"/>
      <c r="F836" s="102"/>
      <c r="G836" s="102"/>
      <c r="H836" s="102"/>
      <c r="O836" s="102"/>
      <c r="P836" s="102"/>
    </row>
    <row r="837" spans="5:16" ht="12.75" customHeight="1" x14ac:dyDescent="0.2">
      <c r="E837" s="102"/>
      <c r="F837" s="102"/>
      <c r="G837" s="102"/>
      <c r="H837" s="102"/>
      <c r="O837" s="102"/>
      <c r="P837" s="102"/>
    </row>
    <row r="838" spans="5:16" ht="12.75" customHeight="1" x14ac:dyDescent="0.2">
      <c r="E838" s="102"/>
      <c r="F838" s="102"/>
      <c r="G838" s="102"/>
      <c r="H838" s="102"/>
      <c r="O838" s="102"/>
      <c r="P838" s="102"/>
    </row>
    <row r="839" spans="5:16" ht="12.75" customHeight="1" x14ac:dyDescent="0.2">
      <c r="E839" s="102"/>
      <c r="F839" s="102"/>
      <c r="G839" s="102"/>
      <c r="H839" s="102"/>
      <c r="O839" s="102"/>
      <c r="P839" s="102"/>
    </row>
    <row r="840" spans="5:16" ht="12.75" customHeight="1" x14ac:dyDescent="0.2">
      <c r="E840" s="102"/>
      <c r="F840" s="102"/>
      <c r="G840" s="102"/>
      <c r="H840" s="102"/>
      <c r="O840" s="102"/>
      <c r="P840" s="102"/>
    </row>
    <row r="841" spans="5:16" ht="12.75" customHeight="1" x14ac:dyDescent="0.2">
      <c r="E841" s="102"/>
      <c r="F841" s="102"/>
      <c r="G841" s="102"/>
      <c r="H841" s="102"/>
      <c r="O841" s="102"/>
      <c r="P841" s="102"/>
    </row>
    <row r="842" spans="5:16" ht="12.75" customHeight="1" x14ac:dyDescent="0.2">
      <c r="E842" s="102"/>
      <c r="F842" s="102"/>
      <c r="G842" s="102"/>
      <c r="H842" s="102"/>
      <c r="O842" s="102"/>
      <c r="P842" s="102"/>
    </row>
    <row r="843" spans="5:16" ht="12.75" customHeight="1" x14ac:dyDescent="0.2">
      <c r="E843" s="102"/>
      <c r="F843" s="102"/>
      <c r="G843" s="102"/>
      <c r="H843" s="102"/>
      <c r="O843" s="102"/>
      <c r="P843" s="102"/>
    </row>
    <row r="844" spans="5:16" ht="12.75" customHeight="1" x14ac:dyDescent="0.2">
      <c r="E844" s="102"/>
      <c r="F844" s="102"/>
      <c r="G844" s="102"/>
      <c r="H844" s="102"/>
      <c r="O844" s="102"/>
      <c r="P844" s="102"/>
    </row>
    <row r="845" spans="5:16" ht="12.75" customHeight="1" x14ac:dyDescent="0.2">
      <c r="E845" s="102"/>
      <c r="F845" s="102"/>
      <c r="G845" s="102"/>
      <c r="H845" s="102"/>
      <c r="O845" s="102"/>
      <c r="P845" s="102"/>
    </row>
    <row r="846" spans="5:16" ht="12.75" customHeight="1" x14ac:dyDescent="0.2">
      <c r="E846" s="102"/>
      <c r="F846" s="102"/>
      <c r="G846" s="102"/>
      <c r="H846" s="102"/>
      <c r="O846" s="102"/>
      <c r="P846" s="102"/>
    </row>
    <row r="847" spans="5:16" ht="12.75" customHeight="1" x14ac:dyDescent="0.2">
      <c r="E847" s="102"/>
      <c r="F847" s="102"/>
      <c r="G847" s="102"/>
      <c r="H847" s="102"/>
      <c r="O847" s="102"/>
      <c r="P847" s="102"/>
    </row>
    <row r="848" spans="5:16" ht="12.75" customHeight="1" x14ac:dyDescent="0.2">
      <c r="E848" s="102"/>
      <c r="F848" s="102"/>
      <c r="G848" s="102"/>
      <c r="H848" s="102"/>
      <c r="O848" s="102"/>
      <c r="P848" s="102"/>
    </row>
    <row r="849" spans="5:16" ht="12.75" customHeight="1" x14ac:dyDescent="0.2">
      <c r="E849" s="102"/>
      <c r="F849" s="102"/>
      <c r="G849" s="102"/>
      <c r="H849" s="102"/>
      <c r="O849" s="102"/>
      <c r="P849" s="102"/>
    </row>
    <row r="850" spans="5:16" ht="12.75" customHeight="1" x14ac:dyDescent="0.2">
      <c r="E850" s="102"/>
      <c r="F850" s="102"/>
      <c r="G850" s="102"/>
      <c r="H850" s="102"/>
      <c r="O850" s="102"/>
      <c r="P850" s="102"/>
    </row>
    <row r="851" spans="5:16" ht="12.75" customHeight="1" x14ac:dyDescent="0.2">
      <c r="E851" s="102"/>
      <c r="F851" s="102"/>
      <c r="G851" s="102"/>
      <c r="H851" s="102"/>
      <c r="O851" s="102"/>
      <c r="P851" s="102"/>
    </row>
    <row r="852" spans="5:16" ht="12.75" customHeight="1" x14ac:dyDescent="0.2">
      <c r="E852" s="102"/>
      <c r="F852" s="102"/>
      <c r="G852" s="102"/>
      <c r="H852" s="102"/>
      <c r="O852" s="102"/>
      <c r="P852" s="102"/>
    </row>
    <row r="853" spans="5:16" ht="12.75" customHeight="1" x14ac:dyDescent="0.2">
      <c r="E853" s="102"/>
      <c r="F853" s="102"/>
      <c r="G853" s="102"/>
      <c r="H853" s="102"/>
      <c r="O853" s="102"/>
      <c r="P853" s="102"/>
    </row>
    <row r="854" spans="5:16" ht="12.75" customHeight="1" x14ac:dyDescent="0.2">
      <c r="E854" s="102"/>
      <c r="F854" s="102"/>
      <c r="G854" s="102"/>
      <c r="H854" s="102"/>
      <c r="O854" s="102"/>
      <c r="P854" s="102"/>
    </row>
    <row r="855" spans="5:16" ht="12.75" customHeight="1" x14ac:dyDescent="0.2">
      <c r="E855" s="102"/>
      <c r="F855" s="102"/>
      <c r="G855" s="102"/>
      <c r="H855" s="102"/>
      <c r="O855" s="102"/>
      <c r="P855" s="102"/>
    </row>
    <row r="856" spans="5:16" ht="12.75" customHeight="1" x14ac:dyDescent="0.2">
      <c r="E856" s="102"/>
      <c r="F856" s="102"/>
      <c r="G856" s="102"/>
      <c r="H856" s="102"/>
      <c r="O856" s="102"/>
      <c r="P856" s="102"/>
    </row>
    <row r="857" spans="5:16" ht="12.75" customHeight="1" x14ac:dyDescent="0.2">
      <c r="E857" s="102"/>
      <c r="F857" s="102"/>
      <c r="G857" s="102"/>
      <c r="H857" s="102"/>
      <c r="O857" s="102"/>
      <c r="P857" s="102"/>
    </row>
    <row r="858" spans="5:16" ht="12.75" customHeight="1" x14ac:dyDescent="0.2">
      <c r="E858" s="102"/>
      <c r="F858" s="102"/>
      <c r="G858" s="102"/>
      <c r="H858" s="102"/>
      <c r="O858" s="102"/>
      <c r="P858" s="102"/>
    </row>
    <row r="859" spans="5:16" ht="12.75" customHeight="1" x14ac:dyDescent="0.2">
      <c r="E859" s="102"/>
      <c r="F859" s="102"/>
      <c r="G859" s="102"/>
      <c r="H859" s="102"/>
      <c r="O859" s="102"/>
      <c r="P859" s="102"/>
    </row>
    <row r="860" spans="5:16" ht="12.75" customHeight="1" x14ac:dyDescent="0.2">
      <c r="E860" s="102"/>
      <c r="F860" s="102"/>
      <c r="G860" s="102"/>
      <c r="H860" s="102"/>
      <c r="O860" s="102"/>
      <c r="P860" s="102"/>
    </row>
    <row r="861" spans="5:16" ht="12.75" customHeight="1" x14ac:dyDescent="0.2">
      <c r="E861" s="102"/>
      <c r="F861" s="102"/>
      <c r="G861" s="102"/>
      <c r="H861" s="102"/>
      <c r="O861" s="102"/>
      <c r="P861" s="102"/>
    </row>
    <row r="862" spans="5:16" ht="12.75" customHeight="1" x14ac:dyDescent="0.2">
      <c r="E862" s="102"/>
      <c r="F862" s="102"/>
      <c r="G862" s="102"/>
      <c r="H862" s="102"/>
      <c r="O862" s="102"/>
      <c r="P862" s="102"/>
    </row>
    <row r="863" spans="5:16" ht="12.75" customHeight="1" x14ac:dyDescent="0.2">
      <c r="E863" s="102"/>
      <c r="F863" s="102"/>
      <c r="G863" s="102"/>
      <c r="H863" s="102"/>
      <c r="O863" s="102"/>
      <c r="P863" s="102"/>
    </row>
    <row r="864" spans="5:16" ht="12.75" customHeight="1" x14ac:dyDescent="0.2">
      <c r="E864" s="102"/>
      <c r="F864" s="102"/>
      <c r="G864" s="102"/>
      <c r="H864" s="102"/>
      <c r="O864" s="102"/>
      <c r="P864" s="102"/>
    </row>
    <row r="865" spans="5:16" ht="12.75" customHeight="1" x14ac:dyDescent="0.2">
      <c r="E865" s="102"/>
      <c r="F865" s="102"/>
      <c r="G865" s="102"/>
      <c r="H865" s="102"/>
      <c r="O865" s="102"/>
      <c r="P865" s="102"/>
    </row>
    <row r="866" spans="5:16" ht="12.75" customHeight="1" x14ac:dyDescent="0.2">
      <c r="E866" s="102"/>
      <c r="F866" s="102"/>
      <c r="G866" s="102"/>
      <c r="H866" s="102"/>
      <c r="O866" s="102"/>
      <c r="P866" s="102"/>
    </row>
    <row r="867" spans="5:16" ht="12.75" customHeight="1" x14ac:dyDescent="0.2">
      <c r="E867" s="102"/>
      <c r="F867" s="102"/>
      <c r="G867" s="102"/>
      <c r="H867" s="102"/>
      <c r="O867" s="102"/>
      <c r="P867" s="102"/>
    </row>
    <row r="868" spans="5:16" ht="12.75" customHeight="1" x14ac:dyDescent="0.2">
      <c r="E868" s="102"/>
      <c r="F868" s="102"/>
      <c r="G868" s="102"/>
      <c r="H868" s="102"/>
      <c r="O868" s="102"/>
      <c r="P868" s="102"/>
    </row>
    <row r="869" spans="5:16" ht="12.75" customHeight="1" x14ac:dyDescent="0.2">
      <c r="E869" s="102"/>
      <c r="F869" s="102"/>
      <c r="G869" s="102"/>
      <c r="H869" s="102"/>
      <c r="O869" s="102"/>
      <c r="P869" s="102"/>
    </row>
    <row r="870" spans="5:16" ht="12.75" customHeight="1" x14ac:dyDescent="0.2">
      <c r="E870" s="102"/>
      <c r="F870" s="102"/>
      <c r="G870" s="102"/>
      <c r="H870" s="102"/>
      <c r="O870" s="102"/>
      <c r="P870" s="102"/>
    </row>
    <row r="871" spans="5:16" ht="12.75" customHeight="1" x14ac:dyDescent="0.2">
      <c r="E871" s="102"/>
      <c r="F871" s="102"/>
      <c r="G871" s="102"/>
      <c r="H871" s="102"/>
      <c r="O871" s="102"/>
      <c r="P871" s="102"/>
    </row>
    <row r="872" spans="5:16" ht="12.75" customHeight="1" x14ac:dyDescent="0.2">
      <c r="E872" s="102"/>
      <c r="F872" s="102"/>
      <c r="G872" s="102"/>
      <c r="H872" s="102"/>
      <c r="O872" s="102"/>
      <c r="P872" s="102"/>
    </row>
    <row r="873" spans="5:16" ht="12.75" customHeight="1" x14ac:dyDescent="0.2">
      <c r="E873" s="102"/>
      <c r="F873" s="102"/>
      <c r="G873" s="102"/>
      <c r="H873" s="102"/>
      <c r="O873" s="102"/>
      <c r="P873" s="102"/>
    </row>
    <row r="874" spans="5:16" ht="12.75" customHeight="1" x14ac:dyDescent="0.2">
      <c r="E874" s="102"/>
      <c r="F874" s="102"/>
      <c r="G874" s="102"/>
      <c r="H874" s="102"/>
      <c r="O874" s="102"/>
      <c r="P874" s="102"/>
    </row>
    <row r="875" spans="5:16" ht="12.75" customHeight="1" x14ac:dyDescent="0.2">
      <c r="E875" s="102"/>
      <c r="F875" s="102"/>
      <c r="G875" s="102"/>
      <c r="H875" s="102"/>
      <c r="O875" s="102"/>
      <c r="P875" s="102"/>
    </row>
    <row r="876" spans="5:16" ht="12.75" customHeight="1" x14ac:dyDescent="0.2">
      <c r="E876" s="102"/>
      <c r="F876" s="102"/>
      <c r="G876" s="102"/>
      <c r="H876" s="102"/>
      <c r="O876" s="102"/>
      <c r="P876" s="102"/>
    </row>
    <row r="877" spans="5:16" ht="12.75" customHeight="1" x14ac:dyDescent="0.2">
      <c r="E877" s="102"/>
      <c r="F877" s="102"/>
      <c r="G877" s="102"/>
      <c r="H877" s="102"/>
      <c r="O877" s="102"/>
      <c r="P877" s="102"/>
    </row>
    <row r="878" spans="5:16" ht="12.75" customHeight="1" x14ac:dyDescent="0.2">
      <c r="E878" s="102"/>
      <c r="F878" s="102"/>
      <c r="G878" s="102"/>
      <c r="H878" s="102"/>
      <c r="O878" s="102"/>
      <c r="P878" s="102"/>
    </row>
    <row r="879" spans="5:16" ht="12.75" customHeight="1" x14ac:dyDescent="0.2">
      <c r="E879" s="102"/>
      <c r="F879" s="102"/>
      <c r="G879" s="102"/>
      <c r="H879" s="102"/>
      <c r="O879" s="102"/>
      <c r="P879" s="102"/>
    </row>
    <row r="880" spans="5:16" ht="12.75" customHeight="1" x14ac:dyDescent="0.2">
      <c r="E880" s="102"/>
      <c r="F880" s="102"/>
      <c r="G880" s="102"/>
      <c r="H880" s="102"/>
      <c r="O880" s="102"/>
      <c r="P880" s="102"/>
    </row>
    <row r="881" spans="5:16" ht="12.75" customHeight="1" x14ac:dyDescent="0.2">
      <c r="E881" s="102"/>
      <c r="F881" s="102"/>
      <c r="G881" s="102"/>
      <c r="H881" s="102"/>
      <c r="O881" s="102"/>
      <c r="P881" s="102"/>
    </row>
    <row r="882" spans="5:16" ht="12.75" customHeight="1" x14ac:dyDescent="0.2">
      <c r="E882" s="102"/>
      <c r="F882" s="102"/>
      <c r="G882" s="102"/>
      <c r="H882" s="102"/>
      <c r="O882" s="102"/>
      <c r="P882" s="102"/>
    </row>
    <row r="883" spans="5:16" ht="12.75" customHeight="1" x14ac:dyDescent="0.2">
      <c r="E883" s="102"/>
      <c r="F883" s="102"/>
      <c r="G883" s="102"/>
      <c r="H883" s="102"/>
      <c r="O883" s="102"/>
      <c r="P883" s="102"/>
    </row>
    <row r="884" spans="5:16" ht="12.75" customHeight="1" x14ac:dyDescent="0.2">
      <c r="E884" s="102"/>
      <c r="F884" s="102"/>
      <c r="G884" s="102"/>
      <c r="H884" s="102"/>
      <c r="O884" s="102"/>
      <c r="P884" s="102"/>
    </row>
    <row r="885" spans="5:16" ht="12.75" customHeight="1" x14ac:dyDescent="0.2">
      <c r="E885" s="102"/>
      <c r="F885" s="102"/>
      <c r="G885" s="102"/>
      <c r="H885" s="102"/>
      <c r="O885" s="102"/>
      <c r="P885" s="102"/>
    </row>
    <row r="886" spans="5:16" ht="12.75" customHeight="1" x14ac:dyDescent="0.2">
      <c r="E886" s="102"/>
      <c r="F886" s="102"/>
      <c r="G886" s="102"/>
      <c r="H886" s="102"/>
      <c r="O886" s="102"/>
      <c r="P886" s="102"/>
    </row>
    <row r="887" spans="5:16" ht="12.75" customHeight="1" x14ac:dyDescent="0.2">
      <c r="E887" s="102"/>
      <c r="F887" s="102"/>
      <c r="G887" s="102"/>
      <c r="H887" s="102"/>
      <c r="O887" s="102"/>
      <c r="P887" s="102"/>
    </row>
    <row r="888" spans="5:16" ht="12.75" customHeight="1" x14ac:dyDescent="0.2">
      <c r="E888" s="102"/>
      <c r="F888" s="102"/>
      <c r="G888" s="102"/>
      <c r="H888" s="102"/>
      <c r="O888" s="102"/>
      <c r="P888" s="102"/>
    </row>
    <row r="889" spans="5:16" ht="12.75" customHeight="1" x14ac:dyDescent="0.2">
      <c r="E889" s="102"/>
      <c r="F889" s="102"/>
      <c r="G889" s="102"/>
      <c r="H889" s="102"/>
      <c r="O889" s="102"/>
      <c r="P889" s="102"/>
    </row>
    <row r="890" spans="5:16" ht="12.75" customHeight="1" x14ac:dyDescent="0.2">
      <c r="E890" s="102"/>
      <c r="F890" s="102"/>
      <c r="G890" s="102"/>
      <c r="H890" s="102"/>
      <c r="O890" s="102"/>
      <c r="P890" s="102"/>
    </row>
    <row r="891" spans="5:16" ht="12.75" customHeight="1" x14ac:dyDescent="0.2">
      <c r="E891" s="102"/>
      <c r="F891" s="102"/>
      <c r="G891" s="102"/>
      <c r="H891" s="102"/>
      <c r="O891" s="102"/>
      <c r="P891" s="102"/>
    </row>
    <row r="892" spans="5:16" ht="12.75" customHeight="1" x14ac:dyDescent="0.2">
      <c r="E892" s="102"/>
      <c r="F892" s="102"/>
      <c r="G892" s="102"/>
      <c r="H892" s="102"/>
      <c r="O892" s="102"/>
      <c r="P892" s="102"/>
    </row>
    <row r="893" spans="5:16" ht="12.75" customHeight="1" x14ac:dyDescent="0.2">
      <c r="E893" s="102"/>
      <c r="F893" s="102"/>
      <c r="G893" s="102"/>
      <c r="H893" s="102"/>
      <c r="O893" s="102"/>
      <c r="P893" s="102"/>
    </row>
    <row r="894" spans="5:16" ht="12.75" customHeight="1" x14ac:dyDescent="0.2">
      <c r="E894" s="102"/>
      <c r="F894" s="102"/>
      <c r="G894" s="102"/>
      <c r="H894" s="102"/>
      <c r="O894" s="102"/>
      <c r="P894" s="102"/>
    </row>
    <row r="895" spans="5:16" ht="12.75" customHeight="1" x14ac:dyDescent="0.2">
      <c r="E895" s="102"/>
      <c r="F895" s="102"/>
      <c r="G895" s="102"/>
      <c r="H895" s="102"/>
      <c r="O895" s="102"/>
      <c r="P895" s="102"/>
    </row>
    <row r="896" spans="5:16" ht="12.75" customHeight="1" x14ac:dyDescent="0.2">
      <c r="E896" s="102"/>
      <c r="F896" s="102"/>
      <c r="G896" s="102"/>
      <c r="H896" s="102"/>
      <c r="O896" s="102"/>
      <c r="P896" s="102"/>
    </row>
    <row r="897" spans="5:16" ht="12.75" customHeight="1" x14ac:dyDescent="0.2">
      <c r="E897" s="102"/>
      <c r="F897" s="102"/>
      <c r="G897" s="102"/>
      <c r="H897" s="102"/>
      <c r="O897" s="102"/>
      <c r="P897" s="102"/>
    </row>
    <row r="898" spans="5:16" ht="12.75" customHeight="1" x14ac:dyDescent="0.2">
      <c r="E898" s="102"/>
      <c r="F898" s="102"/>
      <c r="G898" s="102"/>
      <c r="H898" s="102"/>
      <c r="O898" s="102"/>
      <c r="P898" s="102"/>
    </row>
    <row r="899" spans="5:16" ht="12.75" customHeight="1" x14ac:dyDescent="0.2">
      <c r="E899" s="102"/>
      <c r="F899" s="102"/>
      <c r="G899" s="102"/>
      <c r="H899" s="102"/>
      <c r="O899" s="102"/>
      <c r="P899" s="102"/>
    </row>
    <row r="900" spans="5:16" ht="12.75" customHeight="1" x14ac:dyDescent="0.2">
      <c r="E900" s="102"/>
      <c r="F900" s="102"/>
      <c r="G900" s="102"/>
      <c r="H900" s="102"/>
      <c r="O900" s="102"/>
      <c r="P900" s="102"/>
    </row>
    <row r="901" spans="5:16" ht="12.75" customHeight="1" x14ac:dyDescent="0.2">
      <c r="E901" s="102"/>
      <c r="F901" s="102"/>
      <c r="G901" s="102"/>
      <c r="H901" s="102"/>
      <c r="O901" s="102"/>
      <c r="P901" s="102"/>
    </row>
    <row r="902" spans="5:16" ht="12.75" customHeight="1" x14ac:dyDescent="0.2">
      <c r="E902" s="102"/>
      <c r="F902" s="102"/>
      <c r="G902" s="102"/>
      <c r="H902" s="102"/>
      <c r="O902" s="102"/>
      <c r="P902" s="102"/>
    </row>
    <row r="903" spans="5:16" ht="12.75" customHeight="1" x14ac:dyDescent="0.2">
      <c r="E903" s="102"/>
      <c r="F903" s="102"/>
      <c r="G903" s="102"/>
      <c r="H903" s="102"/>
      <c r="O903" s="102"/>
      <c r="P903" s="102"/>
    </row>
    <row r="904" spans="5:16" ht="12.75" customHeight="1" x14ac:dyDescent="0.2">
      <c r="E904" s="102"/>
      <c r="F904" s="102"/>
      <c r="G904" s="102"/>
      <c r="H904" s="102"/>
      <c r="O904" s="102"/>
      <c r="P904" s="102"/>
    </row>
    <row r="905" spans="5:16" ht="12.75" customHeight="1" x14ac:dyDescent="0.2">
      <c r="E905" s="102"/>
      <c r="F905" s="102"/>
      <c r="G905" s="102"/>
      <c r="H905" s="102"/>
      <c r="O905" s="102"/>
      <c r="P905" s="102"/>
    </row>
    <row r="906" spans="5:16" ht="12.75" customHeight="1" x14ac:dyDescent="0.2">
      <c r="E906" s="102"/>
      <c r="F906" s="102"/>
      <c r="G906" s="102"/>
      <c r="H906" s="102"/>
      <c r="O906" s="102"/>
      <c r="P906" s="102"/>
    </row>
    <row r="907" spans="5:16" ht="12.75" customHeight="1" x14ac:dyDescent="0.2">
      <c r="E907" s="102"/>
      <c r="F907" s="102"/>
      <c r="G907" s="102"/>
      <c r="H907" s="102"/>
      <c r="O907" s="102"/>
      <c r="P907" s="102"/>
    </row>
    <row r="908" spans="5:16" ht="12.75" customHeight="1" x14ac:dyDescent="0.2">
      <c r="E908" s="102"/>
      <c r="F908" s="102"/>
      <c r="G908" s="102"/>
      <c r="H908" s="102"/>
      <c r="O908" s="102"/>
      <c r="P908" s="102"/>
    </row>
    <row r="909" spans="5:16" ht="12.75" customHeight="1" x14ac:dyDescent="0.2">
      <c r="E909" s="102"/>
      <c r="F909" s="102"/>
      <c r="G909" s="102"/>
      <c r="H909" s="102"/>
      <c r="O909" s="102"/>
      <c r="P909" s="102"/>
    </row>
    <row r="910" spans="5:16" ht="12.75" customHeight="1" x14ac:dyDescent="0.2">
      <c r="E910" s="102"/>
      <c r="F910" s="102"/>
      <c r="G910" s="102"/>
      <c r="H910" s="102"/>
      <c r="O910" s="102"/>
      <c r="P910" s="102"/>
    </row>
    <row r="911" spans="5:16" ht="12.75" customHeight="1" x14ac:dyDescent="0.2">
      <c r="E911" s="102"/>
      <c r="F911" s="102"/>
      <c r="G911" s="102"/>
      <c r="H911" s="102"/>
      <c r="O911" s="102"/>
      <c r="P911" s="102"/>
    </row>
    <row r="912" spans="5:16" ht="12.75" customHeight="1" x14ac:dyDescent="0.2">
      <c r="E912" s="102"/>
      <c r="F912" s="102"/>
      <c r="G912" s="102"/>
      <c r="H912" s="102"/>
      <c r="O912" s="102"/>
      <c r="P912" s="102"/>
    </row>
    <row r="913" spans="5:16" ht="12.75" customHeight="1" x14ac:dyDescent="0.2">
      <c r="E913" s="102"/>
      <c r="F913" s="102"/>
      <c r="G913" s="102"/>
      <c r="H913" s="102"/>
      <c r="O913" s="102"/>
      <c r="P913" s="102"/>
    </row>
    <row r="914" spans="5:16" ht="12.75" customHeight="1" x14ac:dyDescent="0.2">
      <c r="E914" s="102"/>
      <c r="F914" s="102"/>
      <c r="G914" s="102"/>
      <c r="H914" s="102"/>
      <c r="O914" s="102"/>
      <c r="P914" s="102"/>
    </row>
    <row r="915" spans="5:16" ht="12.75" customHeight="1" x14ac:dyDescent="0.2">
      <c r="E915" s="102"/>
      <c r="F915" s="102"/>
      <c r="G915" s="102"/>
      <c r="H915" s="102"/>
      <c r="O915" s="102"/>
      <c r="P915" s="102"/>
    </row>
    <row r="916" spans="5:16" ht="12.75" customHeight="1" x14ac:dyDescent="0.2">
      <c r="E916" s="102"/>
      <c r="F916" s="102"/>
      <c r="G916" s="102"/>
      <c r="H916" s="102"/>
      <c r="O916" s="102"/>
      <c r="P916" s="102"/>
    </row>
    <row r="917" spans="5:16" ht="12.75" customHeight="1" x14ac:dyDescent="0.2">
      <c r="E917" s="102"/>
      <c r="F917" s="102"/>
      <c r="G917" s="102"/>
      <c r="H917" s="102"/>
      <c r="O917" s="102"/>
      <c r="P917" s="102"/>
    </row>
    <row r="918" spans="5:16" ht="12.75" customHeight="1" x14ac:dyDescent="0.2">
      <c r="E918" s="102"/>
      <c r="F918" s="102"/>
      <c r="G918" s="102"/>
      <c r="H918" s="102"/>
      <c r="O918" s="102"/>
      <c r="P918" s="102"/>
    </row>
    <row r="919" spans="5:16" ht="12.75" customHeight="1" x14ac:dyDescent="0.2">
      <c r="E919" s="102"/>
      <c r="F919" s="102"/>
      <c r="G919" s="102"/>
      <c r="H919" s="102"/>
      <c r="O919" s="102"/>
      <c r="P919" s="102"/>
    </row>
    <row r="920" spans="5:16" ht="12.75" customHeight="1" x14ac:dyDescent="0.2">
      <c r="E920" s="102"/>
      <c r="F920" s="102"/>
      <c r="G920" s="102"/>
      <c r="H920" s="102"/>
      <c r="O920" s="102"/>
      <c r="P920" s="102"/>
    </row>
    <row r="921" spans="5:16" ht="12.75" customHeight="1" x14ac:dyDescent="0.2">
      <c r="E921" s="102"/>
      <c r="F921" s="102"/>
      <c r="G921" s="102"/>
      <c r="H921" s="102"/>
      <c r="O921" s="102"/>
      <c r="P921" s="102"/>
    </row>
    <row r="922" spans="5:16" ht="12.75" customHeight="1" x14ac:dyDescent="0.2">
      <c r="E922" s="102"/>
      <c r="F922" s="102"/>
      <c r="G922" s="102"/>
      <c r="H922" s="102"/>
      <c r="O922" s="102"/>
      <c r="P922" s="102"/>
    </row>
    <row r="923" spans="5:16" ht="12.75" customHeight="1" x14ac:dyDescent="0.2">
      <c r="E923" s="102"/>
      <c r="F923" s="102"/>
      <c r="G923" s="102"/>
      <c r="H923" s="102"/>
      <c r="O923" s="102"/>
      <c r="P923" s="102"/>
    </row>
    <row r="924" spans="5:16" ht="12.75" customHeight="1" x14ac:dyDescent="0.2">
      <c r="E924" s="102"/>
      <c r="F924" s="102"/>
      <c r="G924" s="102"/>
      <c r="H924" s="102"/>
      <c r="O924" s="102"/>
      <c r="P924" s="102"/>
    </row>
    <row r="925" spans="5:16" ht="12.75" customHeight="1" x14ac:dyDescent="0.2">
      <c r="E925" s="102"/>
      <c r="F925" s="102"/>
      <c r="G925" s="102"/>
      <c r="H925" s="102"/>
      <c r="O925" s="102"/>
      <c r="P925" s="102"/>
    </row>
    <row r="926" spans="5:16" ht="12.75" customHeight="1" x14ac:dyDescent="0.2">
      <c r="E926" s="102"/>
      <c r="F926" s="102"/>
      <c r="G926" s="102"/>
      <c r="H926" s="102"/>
      <c r="O926" s="102"/>
      <c r="P926" s="102"/>
    </row>
    <row r="927" spans="5:16" ht="12.75" customHeight="1" x14ac:dyDescent="0.2">
      <c r="E927" s="102"/>
      <c r="F927" s="102"/>
      <c r="G927" s="102"/>
      <c r="H927" s="102"/>
      <c r="O927" s="102"/>
      <c r="P927" s="102"/>
    </row>
    <row r="928" spans="5:16" ht="12.75" customHeight="1" x14ac:dyDescent="0.2">
      <c r="E928" s="102"/>
      <c r="F928" s="102"/>
      <c r="G928" s="102"/>
      <c r="H928" s="102"/>
      <c r="O928" s="102"/>
      <c r="P928" s="102"/>
    </row>
    <row r="929" spans="5:16" ht="12.75" customHeight="1" x14ac:dyDescent="0.2">
      <c r="E929" s="102"/>
      <c r="F929" s="102"/>
      <c r="G929" s="102"/>
      <c r="H929" s="102"/>
      <c r="O929" s="102"/>
      <c r="P929" s="102"/>
    </row>
    <row r="930" spans="5:16" ht="12.75" customHeight="1" x14ac:dyDescent="0.2">
      <c r="E930" s="102"/>
      <c r="F930" s="102"/>
      <c r="G930" s="102"/>
      <c r="H930" s="102"/>
      <c r="O930" s="102"/>
      <c r="P930" s="102"/>
    </row>
    <row r="931" spans="5:16" ht="12.75" customHeight="1" x14ac:dyDescent="0.2">
      <c r="E931" s="102"/>
      <c r="F931" s="102"/>
      <c r="G931" s="102"/>
      <c r="H931" s="102"/>
      <c r="O931" s="102"/>
      <c r="P931" s="102"/>
    </row>
    <row r="932" spans="5:16" ht="12.75" customHeight="1" x14ac:dyDescent="0.2">
      <c r="E932" s="102"/>
      <c r="F932" s="102"/>
      <c r="G932" s="102"/>
      <c r="H932" s="102"/>
      <c r="O932" s="102"/>
      <c r="P932" s="102"/>
    </row>
    <row r="933" spans="5:16" ht="12.75" customHeight="1" x14ac:dyDescent="0.2">
      <c r="E933" s="102"/>
      <c r="F933" s="102"/>
      <c r="G933" s="102"/>
      <c r="H933" s="102"/>
      <c r="O933" s="102"/>
      <c r="P933" s="102"/>
    </row>
    <row r="934" spans="5:16" ht="12.75" customHeight="1" x14ac:dyDescent="0.2">
      <c r="E934" s="102"/>
      <c r="F934" s="102"/>
      <c r="G934" s="102"/>
      <c r="H934" s="102"/>
      <c r="O934" s="102"/>
      <c r="P934" s="102"/>
    </row>
    <row r="935" spans="5:16" ht="12.75" customHeight="1" x14ac:dyDescent="0.2">
      <c r="E935" s="102"/>
      <c r="F935" s="102"/>
      <c r="G935" s="102"/>
      <c r="H935" s="102"/>
      <c r="O935" s="102"/>
      <c r="P935" s="102"/>
    </row>
    <row r="936" spans="5:16" ht="12.75" customHeight="1" x14ac:dyDescent="0.2">
      <c r="E936" s="102"/>
      <c r="F936" s="102"/>
      <c r="G936" s="102"/>
      <c r="H936" s="102"/>
      <c r="O936" s="102"/>
      <c r="P936" s="102"/>
    </row>
    <row r="937" spans="5:16" ht="12.75" customHeight="1" x14ac:dyDescent="0.2">
      <c r="E937" s="102"/>
      <c r="F937" s="102"/>
      <c r="G937" s="102"/>
      <c r="H937" s="102"/>
      <c r="O937" s="102"/>
      <c r="P937" s="102"/>
    </row>
    <row r="938" spans="5:16" ht="12.75" customHeight="1" x14ac:dyDescent="0.2">
      <c r="E938" s="102"/>
      <c r="F938" s="102"/>
      <c r="G938" s="102"/>
      <c r="H938" s="102"/>
      <c r="O938" s="102"/>
      <c r="P938" s="102"/>
    </row>
    <row r="939" spans="5:16" ht="12.75" customHeight="1" x14ac:dyDescent="0.2">
      <c r="E939" s="102"/>
      <c r="F939" s="102"/>
      <c r="G939" s="102"/>
      <c r="H939" s="102"/>
      <c r="O939" s="102"/>
      <c r="P939" s="102"/>
    </row>
    <row r="940" spans="5:16" ht="12.75" customHeight="1" x14ac:dyDescent="0.2">
      <c r="E940" s="102"/>
      <c r="F940" s="102"/>
      <c r="G940" s="102"/>
      <c r="H940" s="102"/>
      <c r="O940" s="102"/>
      <c r="P940" s="102"/>
    </row>
    <row r="941" spans="5:16" ht="12.75" customHeight="1" x14ac:dyDescent="0.2">
      <c r="E941" s="102"/>
      <c r="F941" s="102"/>
      <c r="G941" s="102"/>
      <c r="H941" s="102"/>
      <c r="O941" s="102"/>
      <c r="P941" s="102"/>
    </row>
    <row r="942" spans="5:16" ht="12.75" customHeight="1" x14ac:dyDescent="0.2">
      <c r="E942" s="102"/>
      <c r="F942" s="102"/>
      <c r="G942" s="102"/>
      <c r="H942" s="102"/>
      <c r="O942" s="102"/>
      <c r="P942" s="102"/>
    </row>
    <row r="943" spans="5:16" ht="12.75" customHeight="1" x14ac:dyDescent="0.2">
      <c r="E943" s="102"/>
      <c r="F943" s="102"/>
      <c r="G943" s="102"/>
      <c r="H943" s="102"/>
      <c r="O943" s="102"/>
      <c r="P943" s="102"/>
    </row>
    <row r="944" spans="5:16" ht="12.75" customHeight="1" x14ac:dyDescent="0.2">
      <c r="E944" s="102"/>
      <c r="F944" s="102"/>
      <c r="G944" s="102"/>
      <c r="H944" s="102"/>
      <c r="O944" s="102"/>
      <c r="P944" s="102"/>
    </row>
    <row r="945" spans="5:16" ht="12.75" customHeight="1" x14ac:dyDescent="0.2">
      <c r="E945" s="102"/>
      <c r="F945" s="102"/>
      <c r="G945" s="102"/>
      <c r="H945" s="102"/>
      <c r="O945" s="102"/>
      <c r="P945" s="102"/>
    </row>
    <row r="946" spans="5:16" ht="12.75" customHeight="1" x14ac:dyDescent="0.2">
      <c r="E946" s="102"/>
      <c r="F946" s="102"/>
      <c r="G946" s="102"/>
      <c r="H946" s="102"/>
      <c r="O946" s="102"/>
      <c r="P946" s="102"/>
    </row>
    <row r="947" spans="5:16" ht="12.75" customHeight="1" x14ac:dyDescent="0.2">
      <c r="E947" s="102"/>
      <c r="F947" s="102"/>
      <c r="G947" s="102"/>
      <c r="H947" s="102"/>
      <c r="O947" s="102"/>
      <c r="P947" s="102"/>
    </row>
    <row r="948" spans="5:16" ht="12.75" customHeight="1" x14ac:dyDescent="0.2">
      <c r="E948" s="102"/>
      <c r="F948" s="102"/>
      <c r="G948" s="102"/>
      <c r="H948" s="102"/>
      <c r="O948" s="102"/>
      <c r="P948" s="102"/>
    </row>
    <row r="949" spans="5:16" ht="12.75" customHeight="1" x14ac:dyDescent="0.2">
      <c r="E949" s="102"/>
      <c r="F949" s="102"/>
      <c r="G949" s="102"/>
      <c r="H949" s="102"/>
      <c r="O949" s="102"/>
      <c r="P949" s="102"/>
    </row>
    <row r="950" spans="5:16" ht="12.75" customHeight="1" x14ac:dyDescent="0.2">
      <c r="E950" s="102"/>
      <c r="F950" s="102"/>
      <c r="G950" s="102"/>
      <c r="H950" s="102"/>
      <c r="O950" s="102"/>
      <c r="P950" s="102"/>
    </row>
    <row r="951" spans="5:16" ht="12.75" customHeight="1" x14ac:dyDescent="0.2">
      <c r="E951" s="102"/>
      <c r="F951" s="102"/>
      <c r="G951" s="102"/>
      <c r="H951" s="102"/>
      <c r="O951" s="102"/>
      <c r="P951" s="102"/>
    </row>
    <row r="952" spans="5:16" ht="12.75" customHeight="1" x14ac:dyDescent="0.2">
      <c r="E952" s="102"/>
      <c r="F952" s="102"/>
      <c r="G952" s="102"/>
      <c r="H952" s="102"/>
      <c r="O952" s="102"/>
      <c r="P952" s="102"/>
    </row>
    <row r="953" spans="5:16" ht="12.75" customHeight="1" x14ac:dyDescent="0.2">
      <c r="E953" s="102"/>
      <c r="F953" s="102"/>
      <c r="G953" s="102"/>
      <c r="H953" s="102"/>
      <c r="O953" s="102"/>
      <c r="P953" s="102"/>
    </row>
    <row r="954" spans="5:16" ht="12.75" customHeight="1" x14ac:dyDescent="0.2">
      <c r="E954" s="102"/>
      <c r="F954" s="102"/>
      <c r="G954" s="102"/>
      <c r="H954" s="102"/>
      <c r="O954" s="102"/>
      <c r="P954" s="102"/>
    </row>
    <row r="955" spans="5:16" ht="12.75" customHeight="1" x14ac:dyDescent="0.2">
      <c r="E955" s="102"/>
      <c r="F955" s="102"/>
      <c r="G955" s="102"/>
      <c r="H955" s="102"/>
      <c r="O955" s="102"/>
      <c r="P955" s="102"/>
    </row>
    <row r="956" spans="5:16" ht="12.75" customHeight="1" x14ac:dyDescent="0.2">
      <c r="E956" s="102"/>
      <c r="F956" s="102"/>
      <c r="G956" s="102"/>
      <c r="H956" s="102"/>
      <c r="O956" s="102"/>
      <c r="P956" s="102"/>
    </row>
    <row r="957" spans="5:16" ht="12.75" customHeight="1" x14ac:dyDescent="0.2">
      <c r="E957" s="102"/>
      <c r="F957" s="102"/>
      <c r="G957" s="102"/>
      <c r="H957" s="102"/>
      <c r="O957" s="102"/>
      <c r="P957" s="102"/>
    </row>
    <row r="958" spans="5:16" ht="12.75" customHeight="1" x14ac:dyDescent="0.2">
      <c r="E958" s="102"/>
      <c r="F958" s="102"/>
      <c r="G958" s="102"/>
      <c r="H958" s="102"/>
      <c r="O958" s="102"/>
      <c r="P958" s="102"/>
    </row>
    <row r="959" spans="5:16" ht="12.75" customHeight="1" x14ac:dyDescent="0.2">
      <c r="E959" s="102"/>
      <c r="F959" s="102"/>
      <c r="G959" s="102"/>
      <c r="H959" s="102"/>
      <c r="O959" s="102"/>
      <c r="P959" s="102"/>
    </row>
    <row r="960" spans="5:16" ht="12.75" customHeight="1" x14ac:dyDescent="0.2">
      <c r="E960" s="102"/>
      <c r="F960" s="102"/>
      <c r="G960" s="102"/>
      <c r="H960" s="102"/>
      <c r="O960" s="102"/>
      <c r="P960" s="102"/>
    </row>
    <row r="961" spans="5:16" ht="12.75" customHeight="1" x14ac:dyDescent="0.2">
      <c r="E961" s="102"/>
      <c r="F961" s="102"/>
      <c r="G961" s="102"/>
      <c r="H961" s="102"/>
      <c r="O961" s="102"/>
      <c r="P961" s="102"/>
    </row>
    <row r="962" spans="5:16" ht="12.75" customHeight="1" x14ac:dyDescent="0.2">
      <c r="E962" s="102"/>
      <c r="F962" s="102"/>
      <c r="G962" s="102"/>
      <c r="H962" s="102"/>
      <c r="O962" s="102"/>
      <c r="P962" s="102"/>
    </row>
    <row r="963" spans="5:16" ht="12.75" customHeight="1" x14ac:dyDescent="0.2">
      <c r="E963" s="102"/>
      <c r="F963" s="102"/>
      <c r="G963" s="102"/>
      <c r="H963" s="102"/>
      <c r="O963" s="102"/>
      <c r="P963" s="102"/>
    </row>
    <row r="964" spans="5:16" ht="12.75" customHeight="1" x14ac:dyDescent="0.2">
      <c r="E964" s="102"/>
      <c r="F964" s="102"/>
      <c r="G964" s="102"/>
      <c r="H964" s="102"/>
      <c r="O964" s="102"/>
      <c r="P964" s="102"/>
    </row>
    <row r="965" spans="5:16" ht="12.75" customHeight="1" x14ac:dyDescent="0.2">
      <c r="E965" s="102"/>
      <c r="F965" s="102"/>
      <c r="G965" s="102"/>
      <c r="H965" s="102"/>
      <c r="O965" s="102"/>
      <c r="P965" s="102"/>
    </row>
    <row r="966" spans="5:16" ht="12.75" customHeight="1" x14ac:dyDescent="0.2">
      <c r="E966" s="102"/>
      <c r="F966" s="102"/>
      <c r="G966" s="102"/>
      <c r="H966" s="102"/>
      <c r="O966" s="102"/>
      <c r="P966" s="102"/>
    </row>
    <row r="967" spans="5:16" ht="12.75" customHeight="1" x14ac:dyDescent="0.2">
      <c r="E967" s="102"/>
      <c r="F967" s="102"/>
      <c r="G967" s="102"/>
      <c r="H967" s="102"/>
      <c r="O967" s="102"/>
      <c r="P967" s="102"/>
    </row>
    <row r="968" spans="5:16" ht="12.75" customHeight="1" x14ac:dyDescent="0.2">
      <c r="E968" s="102"/>
      <c r="F968" s="102"/>
      <c r="G968" s="102"/>
      <c r="H968" s="102"/>
      <c r="O968" s="102"/>
      <c r="P968" s="102"/>
    </row>
    <row r="969" spans="5:16" ht="12.75" customHeight="1" x14ac:dyDescent="0.2">
      <c r="E969" s="102"/>
      <c r="F969" s="102"/>
      <c r="G969" s="102"/>
      <c r="H969" s="102"/>
      <c r="O969" s="102"/>
      <c r="P969" s="102"/>
    </row>
    <row r="970" spans="5:16" ht="12.75" customHeight="1" x14ac:dyDescent="0.2">
      <c r="E970" s="102"/>
      <c r="F970" s="102"/>
      <c r="G970" s="102"/>
      <c r="H970" s="102"/>
      <c r="O970" s="102"/>
      <c r="P970" s="102"/>
    </row>
    <row r="971" spans="5:16" ht="12.75" customHeight="1" x14ac:dyDescent="0.2">
      <c r="E971" s="102"/>
      <c r="F971" s="102"/>
      <c r="G971" s="102"/>
      <c r="H971" s="102"/>
      <c r="O971" s="102"/>
      <c r="P971" s="102"/>
    </row>
    <row r="972" spans="5:16" ht="12.75" customHeight="1" x14ac:dyDescent="0.2">
      <c r="E972" s="102"/>
      <c r="F972" s="102"/>
      <c r="G972" s="102"/>
      <c r="H972" s="102"/>
      <c r="O972" s="102"/>
      <c r="P972" s="102"/>
    </row>
    <row r="973" spans="5:16" ht="12.75" customHeight="1" x14ac:dyDescent="0.2">
      <c r="E973" s="102"/>
      <c r="F973" s="102"/>
      <c r="G973" s="102"/>
      <c r="H973" s="102"/>
      <c r="O973" s="102"/>
      <c r="P973" s="102"/>
    </row>
    <row r="974" spans="5:16" ht="12.75" customHeight="1" x14ac:dyDescent="0.2">
      <c r="E974" s="102"/>
      <c r="F974" s="102"/>
      <c r="G974" s="102"/>
      <c r="H974" s="102"/>
      <c r="O974" s="102"/>
      <c r="P974" s="102"/>
    </row>
    <row r="975" spans="5:16" ht="12.75" customHeight="1" x14ac:dyDescent="0.2">
      <c r="E975" s="102"/>
      <c r="F975" s="102"/>
      <c r="G975" s="102"/>
      <c r="H975" s="102"/>
      <c r="O975" s="102"/>
      <c r="P975" s="102"/>
    </row>
    <row r="976" spans="5:16" ht="12.75" customHeight="1" x14ac:dyDescent="0.2">
      <c r="E976" s="102"/>
      <c r="F976" s="102"/>
      <c r="G976" s="102"/>
      <c r="H976" s="102"/>
      <c r="O976" s="102"/>
      <c r="P976" s="102"/>
    </row>
    <row r="977" spans="5:16" ht="12.75" customHeight="1" x14ac:dyDescent="0.2">
      <c r="E977" s="102"/>
      <c r="F977" s="102"/>
      <c r="G977" s="102"/>
      <c r="H977" s="102"/>
      <c r="O977" s="102"/>
      <c r="P977" s="102"/>
    </row>
    <row r="978" spans="5:16" ht="12.75" customHeight="1" x14ac:dyDescent="0.2">
      <c r="E978" s="102"/>
      <c r="F978" s="102"/>
      <c r="G978" s="102"/>
      <c r="H978" s="102"/>
      <c r="O978" s="102"/>
      <c r="P978" s="102"/>
    </row>
    <row r="979" spans="5:16" ht="12.75" customHeight="1" x14ac:dyDescent="0.2">
      <c r="E979" s="102"/>
      <c r="F979" s="102"/>
      <c r="G979" s="102"/>
      <c r="H979" s="102"/>
      <c r="O979" s="102"/>
      <c r="P979" s="102"/>
    </row>
    <row r="980" spans="5:16" ht="12.75" customHeight="1" x14ac:dyDescent="0.2">
      <c r="E980" s="102"/>
      <c r="F980" s="102"/>
      <c r="G980" s="102"/>
      <c r="H980" s="102"/>
      <c r="O980" s="102"/>
      <c r="P980" s="102"/>
    </row>
    <row r="981" spans="5:16" ht="12.75" customHeight="1" x14ac:dyDescent="0.2">
      <c r="E981" s="102"/>
      <c r="F981" s="102"/>
      <c r="G981" s="102"/>
      <c r="H981" s="102"/>
      <c r="O981" s="102"/>
      <c r="P981" s="102"/>
    </row>
    <row r="982" spans="5:16" ht="12.75" customHeight="1" x14ac:dyDescent="0.2">
      <c r="E982" s="102"/>
      <c r="F982" s="102"/>
      <c r="G982" s="102"/>
      <c r="H982" s="102"/>
      <c r="O982" s="102"/>
      <c r="P982" s="102"/>
    </row>
    <row r="983" spans="5:16" ht="12.75" customHeight="1" x14ac:dyDescent="0.2">
      <c r="E983" s="102"/>
      <c r="F983" s="102"/>
      <c r="G983" s="102"/>
      <c r="H983" s="102"/>
      <c r="O983" s="102"/>
      <c r="P983" s="102"/>
    </row>
    <row r="984" spans="5:16" ht="12.75" customHeight="1" x14ac:dyDescent="0.2">
      <c r="E984" s="102"/>
      <c r="F984" s="102"/>
      <c r="G984" s="102"/>
      <c r="H984" s="102"/>
      <c r="O984" s="102"/>
      <c r="P984" s="102"/>
    </row>
    <row r="985" spans="5:16" ht="12.75" customHeight="1" x14ac:dyDescent="0.2">
      <c r="E985" s="102"/>
      <c r="F985" s="102"/>
      <c r="G985" s="102"/>
      <c r="H985" s="102"/>
      <c r="O985" s="102"/>
      <c r="P985" s="102"/>
    </row>
    <row r="986" spans="5:16" ht="12.75" customHeight="1" x14ac:dyDescent="0.2">
      <c r="E986" s="102"/>
      <c r="F986" s="102"/>
      <c r="G986" s="102"/>
      <c r="H986" s="102"/>
      <c r="O986" s="102"/>
      <c r="P986" s="102"/>
    </row>
    <row r="987" spans="5:16" ht="12.75" customHeight="1" x14ac:dyDescent="0.2">
      <c r="E987" s="102"/>
      <c r="F987" s="102"/>
      <c r="G987" s="102"/>
      <c r="H987" s="102"/>
      <c r="O987" s="102"/>
      <c r="P987" s="102"/>
    </row>
    <row r="988" spans="5:16" ht="12.75" customHeight="1" x14ac:dyDescent="0.2">
      <c r="E988" s="102"/>
      <c r="F988" s="102"/>
      <c r="G988" s="102"/>
      <c r="H988" s="102"/>
      <c r="O988" s="102"/>
      <c r="P988" s="102"/>
    </row>
    <row r="989" spans="5:16" ht="12.75" customHeight="1" x14ac:dyDescent="0.2">
      <c r="E989" s="102"/>
      <c r="F989" s="102"/>
      <c r="G989" s="102"/>
      <c r="H989" s="102"/>
      <c r="O989" s="102"/>
      <c r="P989" s="102"/>
    </row>
    <row r="990" spans="5:16" ht="12.75" customHeight="1" x14ac:dyDescent="0.2">
      <c r="E990" s="102"/>
      <c r="F990" s="102"/>
      <c r="G990" s="102"/>
      <c r="H990" s="102"/>
      <c r="O990" s="102"/>
      <c r="P990" s="102"/>
    </row>
    <row r="991" spans="5:16" ht="12.75" customHeight="1" x14ac:dyDescent="0.2">
      <c r="E991" s="102"/>
      <c r="F991" s="102"/>
      <c r="G991" s="102"/>
      <c r="H991" s="102"/>
      <c r="O991" s="102"/>
      <c r="P991" s="102"/>
    </row>
    <row r="992" spans="5:16" ht="12.75" customHeight="1" x14ac:dyDescent="0.2">
      <c r="E992" s="102"/>
      <c r="F992" s="102"/>
      <c r="G992" s="102"/>
      <c r="H992" s="102"/>
      <c r="O992" s="102"/>
      <c r="P992" s="102"/>
    </row>
    <row r="993" spans="5:16" ht="12.75" customHeight="1" x14ac:dyDescent="0.2">
      <c r="E993" s="102"/>
      <c r="F993" s="102"/>
      <c r="G993" s="102"/>
      <c r="H993" s="102"/>
      <c r="O993" s="102"/>
      <c r="P993" s="102"/>
    </row>
    <row r="994" spans="5:16" ht="12.75" customHeight="1" x14ac:dyDescent="0.2">
      <c r="E994" s="102"/>
      <c r="F994" s="102"/>
      <c r="G994" s="102"/>
      <c r="H994" s="102"/>
      <c r="O994" s="102"/>
      <c r="P994" s="102"/>
    </row>
    <row r="995" spans="5:16" ht="12.75" customHeight="1" x14ac:dyDescent="0.2">
      <c r="E995" s="102"/>
      <c r="F995" s="102"/>
      <c r="G995" s="102"/>
      <c r="H995" s="102"/>
      <c r="O995" s="102"/>
      <c r="P995" s="102"/>
    </row>
    <row r="996" spans="5:16" ht="12.75" customHeight="1" x14ac:dyDescent="0.2">
      <c r="E996" s="102"/>
      <c r="F996" s="102"/>
      <c r="G996" s="102"/>
      <c r="H996" s="102"/>
      <c r="O996" s="102"/>
      <c r="P996" s="102"/>
    </row>
    <row r="997" spans="5:16" ht="12.75" customHeight="1" x14ac:dyDescent="0.2">
      <c r="E997" s="102"/>
      <c r="F997" s="102"/>
      <c r="G997" s="102"/>
      <c r="H997" s="102"/>
      <c r="O997" s="102"/>
      <c r="P997" s="102"/>
    </row>
    <row r="998" spans="5:16" ht="12.75" customHeight="1" x14ac:dyDescent="0.2">
      <c r="E998" s="102"/>
      <c r="F998" s="102"/>
      <c r="G998" s="102"/>
      <c r="H998" s="102"/>
      <c r="O998" s="102"/>
      <c r="P998" s="102"/>
    </row>
    <row r="999" spans="5:16" ht="12.75" customHeight="1" x14ac:dyDescent="0.2">
      <c r="E999" s="102"/>
      <c r="F999" s="102"/>
      <c r="G999" s="102"/>
      <c r="H999" s="102"/>
      <c r="O999" s="102"/>
      <c r="P999" s="102"/>
    </row>
    <row r="1000" spans="5:16" ht="12.75" customHeight="1" x14ac:dyDescent="0.2">
      <c r="E1000" s="102"/>
      <c r="F1000" s="102"/>
      <c r="G1000" s="102"/>
      <c r="H1000" s="102"/>
      <c r="O1000" s="102"/>
      <c r="P1000" s="102"/>
    </row>
  </sheetData>
  <mergeCells count="2">
    <mergeCell ref="J3:K3"/>
    <mergeCell ref="A1:G1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00"/>
  <sheetViews>
    <sheetView zoomScale="118" zoomScaleNormal="118" workbookViewId="0">
      <selection activeCell="G3" sqref="G3:G45"/>
    </sheetView>
  </sheetViews>
  <sheetFormatPr defaultColWidth="12.5703125" defaultRowHeight="15" customHeight="1" x14ac:dyDescent="0.2"/>
  <cols>
    <col min="1" max="1" width="9.28515625" bestFit="1" customWidth="1"/>
    <col min="2" max="2" width="11.28515625" customWidth="1"/>
    <col min="3" max="5" width="16.7109375" customWidth="1"/>
    <col min="6" max="6" width="10.85546875" customWidth="1"/>
    <col min="7" max="7" width="8.5703125" customWidth="1"/>
    <col min="8" max="8" width="8.7109375" customWidth="1"/>
    <col min="9" max="10" width="9.28515625" bestFit="1" customWidth="1"/>
    <col min="11" max="11" width="9.140625" bestFit="1" customWidth="1"/>
    <col min="12" max="12" width="10.28515625" bestFit="1" customWidth="1"/>
    <col min="13" max="13" width="10.85546875" bestFit="1" customWidth="1"/>
    <col min="14" max="14" width="1.7109375" customWidth="1"/>
    <col min="15" max="18" width="8.5703125" customWidth="1"/>
    <col min="19" max="19" width="11.5703125" customWidth="1"/>
    <col min="20" max="28" width="8.5703125" customWidth="1"/>
  </cols>
  <sheetData>
    <row r="1" spans="1:19" ht="12.75" customHeight="1" x14ac:dyDescent="0.2">
      <c r="A1" s="158" t="s">
        <v>34</v>
      </c>
      <c r="B1" s="159"/>
      <c r="C1" s="159"/>
      <c r="D1" s="159"/>
      <c r="E1" s="159"/>
      <c r="F1" s="159"/>
      <c r="G1" s="160"/>
      <c r="H1" s="15"/>
      <c r="L1" s="101" t="s">
        <v>19</v>
      </c>
      <c r="N1" s="15"/>
      <c r="O1" s="102"/>
      <c r="P1" s="102"/>
      <c r="Q1" s="102"/>
      <c r="S1" s="102"/>
    </row>
    <row r="2" spans="1:19" ht="13.5" customHeight="1" x14ac:dyDescent="0.2">
      <c r="A2" s="103" t="s">
        <v>2</v>
      </c>
      <c r="B2" s="103" t="s">
        <v>20</v>
      </c>
      <c r="C2" s="120" t="s">
        <v>31</v>
      </c>
      <c r="D2" s="120" t="s">
        <v>32</v>
      </c>
      <c r="E2" s="103" t="s">
        <v>21</v>
      </c>
      <c r="F2" s="103" t="s">
        <v>22</v>
      </c>
      <c r="G2" s="104" t="s">
        <v>23</v>
      </c>
      <c r="H2" s="15"/>
      <c r="K2" s="105" t="s">
        <v>24</v>
      </c>
      <c r="L2" s="101" t="s">
        <v>25</v>
      </c>
      <c r="M2" s="121" t="s">
        <v>43</v>
      </c>
      <c r="N2" s="15"/>
      <c r="O2" s="102"/>
      <c r="P2" s="102"/>
      <c r="Q2" s="102"/>
      <c r="S2" s="102"/>
    </row>
    <row r="3" spans="1:19" ht="12.75" customHeight="1" x14ac:dyDescent="0.2">
      <c r="A3" s="102">
        <f>M4</f>
        <v>24057.71</v>
      </c>
      <c r="B3" s="107">
        <v>24100</v>
      </c>
      <c r="C3" s="102">
        <f t="shared" ref="C3:C44" si="0">(A3+B3)/2</f>
        <v>24078.855</v>
      </c>
      <c r="D3" s="102">
        <f>C3-4820</f>
        <v>19258.855</v>
      </c>
      <c r="E3" s="102">
        <f>'Regular 2'!C54</f>
        <v>373.13399999999996</v>
      </c>
      <c r="F3" s="102">
        <f>E3*0.8</f>
        <v>298.50719999999995</v>
      </c>
      <c r="G3" s="102">
        <f t="shared" ref="G3:G44" si="1">E3-F3</f>
        <v>74.626800000000003</v>
      </c>
      <c r="H3" s="15"/>
      <c r="I3" s="161" t="s">
        <v>42</v>
      </c>
      <c r="J3" s="162"/>
      <c r="K3" s="109" t="s">
        <v>26</v>
      </c>
      <c r="L3" s="110" t="s">
        <v>27</v>
      </c>
      <c r="M3" s="111" t="s">
        <v>28</v>
      </c>
      <c r="N3" s="15"/>
      <c r="O3" s="102"/>
      <c r="P3" s="102"/>
      <c r="Q3" s="102"/>
      <c r="S3" s="102"/>
    </row>
    <row r="4" spans="1:19" ht="12.75" customHeight="1" x14ac:dyDescent="0.2">
      <c r="A4" s="102">
        <f>B3+1</f>
        <v>24101</v>
      </c>
      <c r="B4" s="102">
        <f>B3+100</f>
        <v>24200</v>
      </c>
      <c r="C4" s="102">
        <f t="shared" si="0"/>
        <v>24150.5</v>
      </c>
      <c r="D4" s="102">
        <f t="shared" ref="D4:D45" si="2">C4-4820</f>
        <v>19330.5</v>
      </c>
      <c r="E4" s="102">
        <f>'Regular 2'!C55</f>
        <v>376.53400000000005</v>
      </c>
      <c r="F4" s="102">
        <f t="shared" ref="F4:F45" si="3">F3-7</f>
        <v>291.50719999999995</v>
      </c>
      <c r="G4" s="102">
        <f t="shared" si="1"/>
        <v>85.026800000000094</v>
      </c>
      <c r="H4" s="15"/>
      <c r="I4" s="107">
        <v>23357</v>
      </c>
      <c r="J4" s="107">
        <v>23400</v>
      </c>
      <c r="K4" s="113">
        <f>+'Low - Single'!K4</f>
        <v>0.03</v>
      </c>
      <c r="L4" s="114">
        <f>I4*K4</f>
        <v>700.70999999999992</v>
      </c>
      <c r="M4" s="115">
        <f>L4+I4</f>
        <v>24057.71</v>
      </c>
      <c r="N4" s="15"/>
      <c r="O4" s="102"/>
      <c r="P4" s="102"/>
      <c r="Q4" s="102"/>
      <c r="S4" s="102"/>
    </row>
    <row r="5" spans="1:19" ht="12.75" customHeight="1" x14ac:dyDescent="0.2">
      <c r="A5" s="102">
        <f t="shared" ref="A5:B5" si="4">A4+100</f>
        <v>24201</v>
      </c>
      <c r="B5" s="102">
        <f t="shared" si="4"/>
        <v>24300</v>
      </c>
      <c r="C5" s="102">
        <f t="shared" si="0"/>
        <v>24250.5</v>
      </c>
      <c r="D5" s="102">
        <f t="shared" si="2"/>
        <v>19430.5</v>
      </c>
      <c r="E5" s="102">
        <f>'Regular 2'!C56</f>
        <v>379.93400000000003</v>
      </c>
      <c r="F5" s="102">
        <f t="shared" si="3"/>
        <v>284.50719999999995</v>
      </c>
      <c r="G5" s="102">
        <f t="shared" si="1"/>
        <v>95.426800000000071</v>
      </c>
      <c r="H5" s="15"/>
      <c r="I5" s="102"/>
      <c r="J5" s="102"/>
      <c r="K5" s="123"/>
      <c r="L5" s="114"/>
      <c r="M5" s="102"/>
      <c r="N5" s="15"/>
      <c r="O5" s="102"/>
      <c r="P5" s="102"/>
      <c r="Q5" s="102"/>
      <c r="S5" s="102"/>
    </row>
    <row r="6" spans="1:19" ht="12.75" customHeight="1" x14ac:dyDescent="0.2">
      <c r="A6" s="102">
        <f t="shared" ref="A6:B6" si="5">A5+100</f>
        <v>24301</v>
      </c>
      <c r="B6" s="102">
        <f t="shared" si="5"/>
        <v>24400</v>
      </c>
      <c r="C6" s="102">
        <f t="shared" si="0"/>
        <v>24350.5</v>
      </c>
      <c r="D6" s="102">
        <f t="shared" si="2"/>
        <v>19530.5</v>
      </c>
      <c r="E6" s="102">
        <f>'Regular 2'!C57</f>
        <v>383.334</v>
      </c>
      <c r="F6" s="102">
        <f t="shared" si="3"/>
        <v>277.50719999999995</v>
      </c>
      <c r="G6" s="102">
        <f t="shared" si="1"/>
        <v>105.82680000000005</v>
      </c>
      <c r="H6" s="15"/>
      <c r="I6" s="102"/>
      <c r="J6" s="102"/>
      <c r="K6" s="123"/>
      <c r="L6" s="114"/>
      <c r="M6" s="102"/>
      <c r="N6" s="15"/>
      <c r="O6" s="102"/>
      <c r="P6" s="102"/>
      <c r="Q6" s="102"/>
      <c r="S6" s="102"/>
    </row>
    <row r="7" spans="1:19" ht="12.75" customHeight="1" x14ac:dyDescent="0.2">
      <c r="A7" s="102">
        <f t="shared" ref="A7:B7" si="6">A6+100</f>
        <v>24401</v>
      </c>
      <c r="B7" s="102">
        <f t="shared" si="6"/>
        <v>24500</v>
      </c>
      <c r="C7" s="102">
        <f t="shared" si="0"/>
        <v>24450.5</v>
      </c>
      <c r="D7" s="102">
        <f t="shared" si="2"/>
        <v>19630.5</v>
      </c>
      <c r="E7" s="102">
        <f>'Regular 2'!C58</f>
        <v>386.73399999999998</v>
      </c>
      <c r="F7" s="102">
        <f t="shared" si="3"/>
        <v>270.50719999999995</v>
      </c>
      <c r="G7" s="102">
        <f t="shared" si="1"/>
        <v>116.22680000000003</v>
      </c>
      <c r="H7" s="15"/>
      <c r="I7" s="102"/>
      <c r="J7" s="102"/>
      <c r="K7" s="123"/>
      <c r="L7" s="114"/>
      <c r="M7" s="102"/>
      <c r="N7" s="15"/>
      <c r="S7" s="102"/>
    </row>
    <row r="8" spans="1:19" ht="12.75" customHeight="1" x14ac:dyDescent="0.2">
      <c r="A8" s="102">
        <f t="shared" ref="A8:B8" si="7">A7+100</f>
        <v>24501</v>
      </c>
      <c r="B8" s="102">
        <f t="shared" si="7"/>
        <v>24600</v>
      </c>
      <c r="C8" s="102">
        <f t="shared" si="0"/>
        <v>24550.5</v>
      </c>
      <c r="D8" s="102">
        <f t="shared" si="2"/>
        <v>19730.5</v>
      </c>
      <c r="E8" s="102">
        <f>'Regular 2'!C59</f>
        <v>390.13399999999996</v>
      </c>
      <c r="F8" s="102">
        <f t="shared" si="3"/>
        <v>263.50719999999995</v>
      </c>
      <c r="G8" s="102">
        <f t="shared" si="1"/>
        <v>126.6268</v>
      </c>
      <c r="H8" s="15"/>
      <c r="I8" s="107" t="s">
        <v>29</v>
      </c>
      <c r="J8" s="107">
        <v>2410</v>
      </c>
      <c r="K8" s="123"/>
      <c r="L8" s="114"/>
      <c r="M8" s="102"/>
      <c r="N8" s="15"/>
      <c r="S8" s="102"/>
    </row>
    <row r="9" spans="1:19" ht="12.75" customHeight="1" x14ac:dyDescent="0.2">
      <c r="A9" s="102">
        <f t="shared" ref="A9:B9" si="8">A8+100</f>
        <v>24601</v>
      </c>
      <c r="B9" s="102">
        <f t="shared" si="8"/>
        <v>24700</v>
      </c>
      <c r="C9" s="102">
        <f t="shared" si="0"/>
        <v>24650.5</v>
      </c>
      <c r="D9" s="102">
        <f t="shared" si="2"/>
        <v>19830.5</v>
      </c>
      <c r="E9" s="102">
        <f>'Regular 2'!C60</f>
        <v>393.53400000000005</v>
      </c>
      <c r="F9" s="102">
        <f t="shared" si="3"/>
        <v>256.50719999999995</v>
      </c>
      <c r="G9" s="102">
        <f t="shared" si="1"/>
        <v>137.02680000000009</v>
      </c>
      <c r="H9" s="15"/>
      <c r="I9" s="107" t="s">
        <v>35</v>
      </c>
      <c r="J9" s="102">
        <f>J8*2</f>
        <v>4820</v>
      </c>
      <c r="K9" s="123"/>
      <c r="L9" s="114"/>
      <c r="M9" s="102"/>
      <c r="N9" s="15"/>
      <c r="S9" s="102"/>
    </row>
    <row r="10" spans="1:19" ht="12.75" customHeight="1" x14ac:dyDescent="0.2">
      <c r="A10" s="102">
        <f t="shared" ref="A10:B10" si="9">A9+100</f>
        <v>24701</v>
      </c>
      <c r="B10" s="102">
        <f t="shared" si="9"/>
        <v>24800</v>
      </c>
      <c r="C10" s="102">
        <f t="shared" si="0"/>
        <v>24750.5</v>
      </c>
      <c r="D10" s="102">
        <f t="shared" si="2"/>
        <v>19930.5</v>
      </c>
      <c r="E10" s="102">
        <f>'Regular 2'!C61</f>
        <v>396.93400000000003</v>
      </c>
      <c r="F10" s="102">
        <f t="shared" si="3"/>
        <v>249.50719999999995</v>
      </c>
      <c r="G10" s="102">
        <f t="shared" si="1"/>
        <v>147.42680000000007</v>
      </c>
      <c r="H10" s="15"/>
      <c r="I10" s="102"/>
      <c r="J10" s="102"/>
      <c r="K10" s="123"/>
      <c r="L10" s="114"/>
      <c r="M10" s="102"/>
      <c r="N10" s="15"/>
      <c r="S10" s="102"/>
    </row>
    <row r="11" spans="1:19" ht="12.75" customHeight="1" x14ac:dyDescent="0.2">
      <c r="A11" s="102">
        <f t="shared" ref="A11:B11" si="10">A10+100</f>
        <v>24801</v>
      </c>
      <c r="B11" s="102">
        <f t="shared" si="10"/>
        <v>24900</v>
      </c>
      <c r="C11" s="102">
        <f t="shared" si="0"/>
        <v>24850.5</v>
      </c>
      <c r="D11" s="102">
        <f t="shared" si="2"/>
        <v>20030.5</v>
      </c>
      <c r="E11" s="102">
        <f>'Regular 2'!C63</f>
        <v>400.334</v>
      </c>
      <c r="F11" s="102">
        <f t="shared" si="3"/>
        <v>242.50719999999995</v>
      </c>
      <c r="G11" s="102">
        <f t="shared" si="1"/>
        <v>157.82680000000005</v>
      </c>
      <c r="H11" s="15"/>
      <c r="I11" s="102"/>
      <c r="J11" s="102"/>
      <c r="K11" s="123"/>
      <c r="L11" s="114"/>
      <c r="M11" s="102"/>
      <c r="N11" s="15"/>
      <c r="S11" s="102"/>
    </row>
    <row r="12" spans="1:19" ht="12.75" customHeight="1" x14ac:dyDescent="0.2">
      <c r="A12" s="102">
        <f t="shared" ref="A12:B12" si="11">A11+100</f>
        <v>24901</v>
      </c>
      <c r="B12" s="102">
        <f t="shared" si="11"/>
        <v>25000</v>
      </c>
      <c r="C12" s="102">
        <f t="shared" si="0"/>
        <v>24950.5</v>
      </c>
      <c r="D12" s="102">
        <f t="shared" si="2"/>
        <v>20130.5</v>
      </c>
      <c r="E12" s="102">
        <f>'Regular 2'!C64</f>
        <v>403.73399999999998</v>
      </c>
      <c r="F12" s="102">
        <f t="shared" si="3"/>
        <v>235.50719999999995</v>
      </c>
      <c r="G12" s="102">
        <f t="shared" si="1"/>
        <v>168.22680000000003</v>
      </c>
      <c r="H12" s="15"/>
      <c r="I12" s="102"/>
      <c r="J12" s="102"/>
      <c r="K12" s="123"/>
      <c r="L12" s="114"/>
      <c r="M12" s="102"/>
      <c r="N12" s="15"/>
      <c r="S12" s="102"/>
    </row>
    <row r="13" spans="1:19" ht="12.75" customHeight="1" x14ac:dyDescent="0.2">
      <c r="A13" s="102">
        <f t="shared" ref="A13:B13" si="12">A12+100</f>
        <v>25001</v>
      </c>
      <c r="B13" s="102">
        <f t="shared" si="12"/>
        <v>25100</v>
      </c>
      <c r="C13" s="102">
        <f t="shared" si="0"/>
        <v>25050.5</v>
      </c>
      <c r="D13" s="102">
        <f t="shared" si="2"/>
        <v>20230.5</v>
      </c>
      <c r="E13" s="102">
        <f>'Regular 2'!C65</f>
        <v>407.13399999999996</v>
      </c>
      <c r="F13" s="102">
        <f t="shared" si="3"/>
        <v>228.50719999999995</v>
      </c>
      <c r="G13" s="102">
        <f t="shared" si="1"/>
        <v>178.6268</v>
      </c>
      <c r="H13" s="15"/>
      <c r="I13" s="102"/>
      <c r="J13" s="102"/>
      <c r="K13" s="123"/>
      <c r="L13" s="114"/>
      <c r="M13" s="102"/>
      <c r="N13" s="15"/>
      <c r="S13" s="102"/>
    </row>
    <row r="14" spans="1:19" ht="12.75" customHeight="1" x14ac:dyDescent="0.2">
      <c r="A14" s="102">
        <f t="shared" ref="A14:B14" si="13">A13+100</f>
        <v>25101</v>
      </c>
      <c r="B14" s="102">
        <f t="shared" si="13"/>
        <v>25200</v>
      </c>
      <c r="C14" s="102">
        <f t="shared" si="0"/>
        <v>25150.5</v>
      </c>
      <c r="D14" s="102">
        <f t="shared" si="2"/>
        <v>20330.5</v>
      </c>
      <c r="E14" s="102">
        <f>'Regular 2'!C66</f>
        <v>410.53400000000005</v>
      </c>
      <c r="F14" s="102">
        <f t="shared" si="3"/>
        <v>221.50719999999995</v>
      </c>
      <c r="G14" s="102">
        <f t="shared" si="1"/>
        <v>189.02680000000009</v>
      </c>
      <c r="H14" s="15"/>
      <c r="I14" s="102"/>
      <c r="J14" s="102"/>
      <c r="K14" s="123"/>
      <c r="L14" s="114"/>
      <c r="M14" s="102"/>
      <c r="N14" s="15"/>
      <c r="S14" s="102"/>
    </row>
    <row r="15" spans="1:19" ht="12.75" customHeight="1" x14ac:dyDescent="0.2">
      <c r="A15" s="102">
        <f t="shared" ref="A15:B15" si="14">A14+100</f>
        <v>25201</v>
      </c>
      <c r="B15" s="102">
        <f t="shared" si="14"/>
        <v>25300</v>
      </c>
      <c r="C15" s="102">
        <f t="shared" si="0"/>
        <v>25250.5</v>
      </c>
      <c r="D15" s="102">
        <f t="shared" si="2"/>
        <v>20430.5</v>
      </c>
      <c r="E15" s="102">
        <f>'Regular 2'!C67</f>
        <v>413.93400000000003</v>
      </c>
      <c r="F15" s="102">
        <f t="shared" si="3"/>
        <v>214.50719999999995</v>
      </c>
      <c r="G15" s="102">
        <f t="shared" si="1"/>
        <v>199.42680000000007</v>
      </c>
      <c r="H15" s="15"/>
      <c r="I15" s="102"/>
      <c r="J15" s="102"/>
      <c r="K15" s="123"/>
      <c r="L15" s="114"/>
      <c r="M15" s="102"/>
      <c r="N15" s="15"/>
      <c r="S15" s="102"/>
    </row>
    <row r="16" spans="1:19" ht="12.75" customHeight="1" x14ac:dyDescent="0.2">
      <c r="A16" s="102">
        <f t="shared" ref="A16:B16" si="15">A15+100</f>
        <v>25301</v>
      </c>
      <c r="B16" s="102">
        <f t="shared" si="15"/>
        <v>25400</v>
      </c>
      <c r="C16" s="102">
        <f t="shared" si="0"/>
        <v>25350.5</v>
      </c>
      <c r="D16" s="102">
        <f t="shared" si="2"/>
        <v>20530.5</v>
      </c>
      <c r="E16" s="102">
        <f>'Regular 2'!C68</f>
        <v>417.334</v>
      </c>
      <c r="F16" s="102">
        <f t="shared" si="3"/>
        <v>207.50719999999995</v>
      </c>
      <c r="G16" s="102">
        <f t="shared" si="1"/>
        <v>209.82680000000005</v>
      </c>
      <c r="H16" s="15"/>
      <c r="I16" s="102"/>
      <c r="J16" s="102"/>
      <c r="K16" s="123"/>
      <c r="L16" s="114"/>
      <c r="M16" s="102"/>
      <c r="N16" s="15"/>
      <c r="S16" s="102"/>
    </row>
    <row r="17" spans="1:20" ht="12.75" customHeight="1" x14ac:dyDescent="0.2">
      <c r="A17" s="102">
        <f t="shared" ref="A17:B17" si="16">A16+100</f>
        <v>25401</v>
      </c>
      <c r="B17" s="102">
        <f t="shared" si="16"/>
        <v>25500</v>
      </c>
      <c r="C17" s="102">
        <f t="shared" si="0"/>
        <v>25450.5</v>
      </c>
      <c r="D17" s="102">
        <f t="shared" si="2"/>
        <v>20630.5</v>
      </c>
      <c r="E17" s="102">
        <f>'Regular 2'!C69</f>
        <v>420.73399999999998</v>
      </c>
      <c r="F17" s="102">
        <f t="shared" si="3"/>
        <v>200.50719999999995</v>
      </c>
      <c r="G17" s="102">
        <f t="shared" si="1"/>
        <v>220.22680000000003</v>
      </c>
      <c r="H17" s="15"/>
      <c r="I17" s="102"/>
      <c r="J17" s="102"/>
      <c r="K17" s="123"/>
      <c r="L17" s="114"/>
      <c r="M17" s="102"/>
      <c r="N17" s="15"/>
      <c r="S17" s="125"/>
    </row>
    <row r="18" spans="1:20" ht="12.75" customHeight="1" x14ac:dyDescent="0.2">
      <c r="A18" s="102">
        <f t="shared" ref="A18:B18" si="17">A17+100</f>
        <v>25501</v>
      </c>
      <c r="B18" s="102">
        <f t="shared" si="17"/>
        <v>25600</v>
      </c>
      <c r="C18" s="102">
        <f t="shared" si="0"/>
        <v>25550.5</v>
      </c>
      <c r="D18" s="102">
        <f t="shared" si="2"/>
        <v>20730.5</v>
      </c>
      <c r="E18" s="102">
        <f>'Regular 2'!C70</f>
        <v>424.13399999999996</v>
      </c>
      <c r="F18" s="102">
        <f t="shared" si="3"/>
        <v>193.50719999999995</v>
      </c>
      <c r="G18" s="102">
        <f t="shared" si="1"/>
        <v>230.6268</v>
      </c>
      <c r="H18" s="15"/>
      <c r="I18" s="102"/>
      <c r="J18" s="102"/>
      <c r="K18" s="123"/>
      <c r="L18" s="114"/>
      <c r="M18" s="102"/>
      <c r="N18" s="15"/>
      <c r="S18" s="102"/>
    </row>
    <row r="19" spans="1:20" ht="12.75" customHeight="1" x14ac:dyDescent="0.2">
      <c r="A19" s="102">
        <f t="shared" ref="A19:B19" si="18">A18+100</f>
        <v>25601</v>
      </c>
      <c r="B19" s="102">
        <f t="shared" si="18"/>
        <v>25700</v>
      </c>
      <c r="C19" s="102">
        <f t="shared" si="0"/>
        <v>25650.5</v>
      </c>
      <c r="D19" s="102">
        <f t="shared" si="2"/>
        <v>20830.5</v>
      </c>
      <c r="E19" s="102">
        <f>'Regular 2'!C71</f>
        <v>427.53400000000005</v>
      </c>
      <c r="F19" s="102">
        <f t="shared" si="3"/>
        <v>186.50719999999995</v>
      </c>
      <c r="G19" s="102">
        <f t="shared" si="1"/>
        <v>241.02680000000009</v>
      </c>
      <c r="H19" s="15"/>
      <c r="I19" s="102"/>
      <c r="J19" s="102"/>
      <c r="K19" s="123"/>
      <c r="L19" s="114"/>
      <c r="M19" s="102"/>
      <c r="N19" s="15"/>
      <c r="S19" s="102"/>
    </row>
    <row r="20" spans="1:20" ht="12.75" customHeight="1" x14ac:dyDescent="0.2">
      <c r="A20" s="102">
        <f t="shared" ref="A20:B20" si="19">A19+100</f>
        <v>25701</v>
      </c>
      <c r="B20" s="102">
        <f t="shared" si="19"/>
        <v>25800</v>
      </c>
      <c r="C20" s="102">
        <f t="shared" si="0"/>
        <v>25750.5</v>
      </c>
      <c r="D20" s="102">
        <f t="shared" si="2"/>
        <v>20930.5</v>
      </c>
      <c r="E20" s="102">
        <f>'Regular 2'!C72</f>
        <v>430.93400000000003</v>
      </c>
      <c r="F20" s="102">
        <f t="shared" si="3"/>
        <v>179.50719999999995</v>
      </c>
      <c r="G20" s="102">
        <f t="shared" si="1"/>
        <v>251.42680000000007</v>
      </c>
      <c r="H20" s="15"/>
      <c r="I20" s="102"/>
      <c r="J20" s="102"/>
      <c r="K20" s="123"/>
      <c r="L20" s="114"/>
      <c r="M20" s="102"/>
      <c r="N20" s="15"/>
      <c r="S20" s="102"/>
    </row>
    <row r="21" spans="1:20" ht="12.75" customHeight="1" x14ac:dyDescent="0.2">
      <c r="A21" s="102">
        <f t="shared" ref="A21:B21" si="20">A20+100</f>
        <v>25801</v>
      </c>
      <c r="B21" s="102">
        <f t="shared" si="20"/>
        <v>25900</v>
      </c>
      <c r="C21" s="102">
        <f t="shared" si="0"/>
        <v>25850.5</v>
      </c>
      <c r="D21" s="102">
        <f t="shared" si="2"/>
        <v>21030.5</v>
      </c>
      <c r="E21" s="102">
        <f>'Regular 2'!F8</f>
        <v>434.334</v>
      </c>
      <c r="F21" s="102">
        <f t="shared" si="3"/>
        <v>172.50719999999995</v>
      </c>
      <c r="G21" s="102">
        <f t="shared" si="1"/>
        <v>261.82680000000005</v>
      </c>
      <c r="H21" s="15"/>
      <c r="I21" s="102"/>
      <c r="J21" s="102"/>
      <c r="K21" s="123"/>
      <c r="L21" s="114"/>
      <c r="M21" s="102"/>
      <c r="N21" s="15"/>
      <c r="S21" s="102"/>
    </row>
    <row r="22" spans="1:20" ht="12.75" customHeight="1" x14ac:dyDescent="0.2">
      <c r="A22" s="102">
        <f t="shared" ref="A22:B22" si="21">A21+100</f>
        <v>25901</v>
      </c>
      <c r="B22" s="102">
        <f t="shared" si="21"/>
        <v>26000</v>
      </c>
      <c r="C22" s="102">
        <f t="shared" si="0"/>
        <v>25950.5</v>
      </c>
      <c r="D22" s="102">
        <f t="shared" si="2"/>
        <v>21130.5</v>
      </c>
      <c r="E22" s="102">
        <f>'Regular 2'!F9</f>
        <v>437.73399999999998</v>
      </c>
      <c r="F22" s="102">
        <f t="shared" si="3"/>
        <v>165.50719999999995</v>
      </c>
      <c r="G22" s="102">
        <f t="shared" si="1"/>
        <v>272.22680000000003</v>
      </c>
      <c r="H22" s="15"/>
      <c r="I22" s="102"/>
      <c r="J22" s="102"/>
      <c r="K22" s="123"/>
      <c r="L22" s="114"/>
      <c r="M22" s="102"/>
      <c r="N22" s="15"/>
      <c r="S22" s="102"/>
      <c r="T22" s="102"/>
    </row>
    <row r="23" spans="1:20" ht="12.75" customHeight="1" x14ac:dyDescent="0.2">
      <c r="A23" s="102">
        <f t="shared" ref="A23:B23" si="22">A22+100</f>
        <v>26001</v>
      </c>
      <c r="B23" s="102">
        <f t="shared" si="22"/>
        <v>26100</v>
      </c>
      <c r="C23" s="102">
        <f t="shared" si="0"/>
        <v>26050.5</v>
      </c>
      <c r="D23" s="102">
        <f t="shared" si="2"/>
        <v>21230.5</v>
      </c>
      <c r="E23" s="102">
        <f>'Regular 2'!F10</f>
        <v>441.13399999999996</v>
      </c>
      <c r="F23" s="102">
        <f t="shared" si="3"/>
        <v>158.50719999999995</v>
      </c>
      <c r="G23" s="102">
        <f t="shared" si="1"/>
        <v>282.6268</v>
      </c>
      <c r="H23" s="15"/>
      <c r="I23" s="102"/>
      <c r="J23" s="102"/>
      <c r="K23" s="123"/>
      <c r="L23" s="114"/>
      <c r="M23" s="102"/>
      <c r="N23" s="15"/>
      <c r="S23" s="102"/>
    </row>
    <row r="24" spans="1:20" ht="12.75" customHeight="1" x14ac:dyDescent="0.2">
      <c r="A24" s="102">
        <f t="shared" ref="A24:B24" si="23">A23+100</f>
        <v>26101</v>
      </c>
      <c r="B24" s="102">
        <f t="shared" si="23"/>
        <v>26200</v>
      </c>
      <c r="C24" s="102">
        <f t="shared" si="0"/>
        <v>26150.5</v>
      </c>
      <c r="D24" s="102">
        <f t="shared" si="2"/>
        <v>21330.5</v>
      </c>
      <c r="E24" s="102">
        <f>'Regular 2'!F11</f>
        <v>444.53400000000005</v>
      </c>
      <c r="F24" s="102">
        <f t="shared" si="3"/>
        <v>151.50719999999995</v>
      </c>
      <c r="G24" s="102">
        <f t="shared" si="1"/>
        <v>293.02680000000009</v>
      </c>
      <c r="H24" s="15"/>
      <c r="I24" s="102"/>
      <c r="J24" s="102"/>
      <c r="K24" s="123"/>
      <c r="L24" s="114"/>
      <c r="M24" s="102"/>
      <c r="N24" s="15"/>
      <c r="S24" s="102"/>
    </row>
    <row r="25" spans="1:20" ht="12.75" customHeight="1" x14ac:dyDescent="0.2">
      <c r="A25" s="102">
        <f t="shared" ref="A25:B25" si="24">A24+100</f>
        <v>26201</v>
      </c>
      <c r="B25" s="102">
        <f t="shared" si="24"/>
        <v>26300</v>
      </c>
      <c r="C25" s="102">
        <f t="shared" si="0"/>
        <v>26250.5</v>
      </c>
      <c r="D25" s="102">
        <f t="shared" si="2"/>
        <v>21430.5</v>
      </c>
      <c r="E25" s="102">
        <f>'Regular 2'!F12</f>
        <v>447.93400000000003</v>
      </c>
      <c r="F25" s="102">
        <f t="shared" si="3"/>
        <v>144.50719999999995</v>
      </c>
      <c r="G25" s="102">
        <f t="shared" si="1"/>
        <v>303.42680000000007</v>
      </c>
      <c r="H25" s="15"/>
      <c r="I25" s="102"/>
      <c r="J25" s="102"/>
      <c r="K25" s="123"/>
      <c r="L25" s="114"/>
      <c r="M25" s="102"/>
      <c r="N25" s="15"/>
      <c r="S25" s="102"/>
    </row>
    <row r="26" spans="1:20" ht="12.75" customHeight="1" x14ac:dyDescent="0.2">
      <c r="A26" s="102">
        <f t="shared" ref="A26:B26" si="25">A25+100</f>
        <v>26301</v>
      </c>
      <c r="B26" s="102">
        <f t="shared" si="25"/>
        <v>26400</v>
      </c>
      <c r="C26" s="102">
        <f t="shared" si="0"/>
        <v>26350.5</v>
      </c>
      <c r="D26" s="102">
        <f t="shared" si="2"/>
        <v>21530.5</v>
      </c>
      <c r="E26" s="102">
        <f>'Regular 2'!F13</f>
        <v>451.334</v>
      </c>
      <c r="F26" s="102">
        <f t="shared" si="3"/>
        <v>137.50719999999995</v>
      </c>
      <c r="G26" s="102">
        <f t="shared" si="1"/>
        <v>313.82680000000005</v>
      </c>
      <c r="H26" s="15"/>
      <c r="I26" s="102"/>
      <c r="J26" s="102"/>
      <c r="K26" s="123"/>
      <c r="L26" s="114"/>
      <c r="M26" s="102"/>
      <c r="N26" s="15"/>
      <c r="S26" s="102"/>
    </row>
    <row r="27" spans="1:20" ht="12.75" customHeight="1" x14ac:dyDescent="0.2">
      <c r="A27" s="102">
        <f t="shared" ref="A27:B27" si="26">A26+100</f>
        <v>26401</v>
      </c>
      <c r="B27" s="102">
        <f t="shared" si="26"/>
        <v>26500</v>
      </c>
      <c r="C27" s="102">
        <f t="shared" si="0"/>
        <v>26450.5</v>
      </c>
      <c r="D27" s="102">
        <f t="shared" si="2"/>
        <v>21630.5</v>
      </c>
      <c r="E27" s="102">
        <f>'Regular 2'!F14</f>
        <v>454.73399999999998</v>
      </c>
      <c r="F27" s="102">
        <f t="shared" si="3"/>
        <v>130.50719999999995</v>
      </c>
      <c r="G27" s="102">
        <f t="shared" si="1"/>
        <v>324.22680000000003</v>
      </c>
      <c r="H27" s="15"/>
      <c r="I27" s="102"/>
      <c r="J27" s="102"/>
      <c r="K27" s="123"/>
      <c r="L27" s="114"/>
      <c r="M27" s="102"/>
      <c r="N27" s="15"/>
      <c r="S27" s="102"/>
    </row>
    <row r="28" spans="1:20" ht="12.75" customHeight="1" x14ac:dyDescent="0.2">
      <c r="A28" s="102">
        <f t="shared" ref="A28:B28" si="27">A27+100</f>
        <v>26501</v>
      </c>
      <c r="B28" s="102">
        <f t="shared" si="27"/>
        <v>26600</v>
      </c>
      <c r="C28" s="102">
        <f t="shared" si="0"/>
        <v>26550.5</v>
      </c>
      <c r="D28" s="102">
        <f t="shared" si="2"/>
        <v>21730.5</v>
      </c>
      <c r="E28" s="102">
        <f>'Regular 2'!F15</f>
        <v>458.13399999999996</v>
      </c>
      <c r="F28" s="102">
        <f t="shared" si="3"/>
        <v>123.50719999999995</v>
      </c>
      <c r="G28" s="102">
        <f t="shared" si="1"/>
        <v>334.6268</v>
      </c>
      <c r="H28" s="15"/>
      <c r="I28" s="102"/>
      <c r="J28" s="102"/>
      <c r="K28" s="123"/>
      <c r="L28" s="114"/>
      <c r="M28" s="102"/>
      <c r="N28" s="15"/>
      <c r="S28" s="102"/>
    </row>
    <row r="29" spans="1:20" ht="12.75" customHeight="1" x14ac:dyDescent="0.2">
      <c r="A29" s="102">
        <f t="shared" ref="A29:B29" si="28">A28+100</f>
        <v>26601</v>
      </c>
      <c r="B29" s="102">
        <f t="shared" si="28"/>
        <v>26700</v>
      </c>
      <c r="C29" s="102">
        <f t="shared" si="0"/>
        <v>26650.5</v>
      </c>
      <c r="D29" s="102">
        <f t="shared" si="2"/>
        <v>21830.5</v>
      </c>
      <c r="E29" s="102">
        <f>'Regular 2'!F16</f>
        <v>461.53400000000005</v>
      </c>
      <c r="F29" s="102">
        <f t="shared" si="3"/>
        <v>116.50719999999995</v>
      </c>
      <c r="G29" s="102">
        <f t="shared" si="1"/>
        <v>345.02680000000009</v>
      </c>
      <c r="H29" s="15"/>
      <c r="I29" s="102"/>
      <c r="J29" s="102"/>
      <c r="K29" s="123"/>
      <c r="L29" s="114"/>
      <c r="M29" s="102"/>
      <c r="N29" s="15"/>
      <c r="S29" s="102"/>
    </row>
    <row r="30" spans="1:20" ht="12.75" customHeight="1" x14ac:dyDescent="0.2">
      <c r="A30" s="102">
        <f t="shared" ref="A30:B30" si="29">A29+100</f>
        <v>26701</v>
      </c>
      <c r="B30" s="102">
        <f t="shared" si="29"/>
        <v>26800</v>
      </c>
      <c r="C30" s="102">
        <f t="shared" si="0"/>
        <v>26750.5</v>
      </c>
      <c r="D30" s="102">
        <f t="shared" si="2"/>
        <v>21930.5</v>
      </c>
      <c r="E30" s="102">
        <f>'Regular 2'!F17</f>
        <v>464.93400000000003</v>
      </c>
      <c r="F30" s="102">
        <f t="shared" si="3"/>
        <v>109.50719999999995</v>
      </c>
      <c r="G30" s="102">
        <f t="shared" si="1"/>
        <v>355.42680000000007</v>
      </c>
      <c r="H30" s="15"/>
      <c r="I30" s="102"/>
      <c r="J30" s="102"/>
      <c r="K30" s="123"/>
      <c r="L30" s="114"/>
      <c r="M30" s="102"/>
      <c r="N30" s="15"/>
      <c r="S30" s="102"/>
    </row>
    <row r="31" spans="1:20" ht="12.75" customHeight="1" x14ac:dyDescent="0.2">
      <c r="A31" s="102">
        <f t="shared" ref="A31:B31" si="30">A30+100</f>
        <v>26801</v>
      </c>
      <c r="B31" s="102">
        <f t="shared" si="30"/>
        <v>26900</v>
      </c>
      <c r="C31" s="102">
        <f t="shared" si="0"/>
        <v>26850.5</v>
      </c>
      <c r="D31" s="102">
        <f t="shared" si="2"/>
        <v>22030.5</v>
      </c>
      <c r="E31" s="102">
        <f>'Regular 2'!F19</f>
        <v>468.334</v>
      </c>
      <c r="F31" s="102">
        <f t="shared" si="3"/>
        <v>102.50719999999995</v>
      </c>
      <c r="G31" s="102">
        <f t="shared" si="1"/>
        <v>365.82680000000005</v>
      </c>
      <c r="H31" s="15"/>
      <c r="I31" s="102"/>
      <c r="J31" s="102"/>
      <c r="K31" s="123"/>
      <c r="L31" s="114"/>
      <c r="M31" s="102"/>
      <c r="N31" s="15"/>
      <c r="S31" s="102"/>
    </row>
    <row r="32" spans="1:20" ht="12.75" customHeight="1" x14ac:dyDescent="0.2">
      <c r="A32" s="102">
        <f t="shared" ref="A32:B32" si="31">A31+100</f>
        <v>26901</v>
      </c>
      <c r="B32" s="102">
        <f t="shared" si="31"/>
        <v>27000</v>
      </c>
      <c r="C32" s="102">
        <f t="shared" si="0"/>
        <v>26950.5</v>
      </c>
      <c r="D32" s="102">
        <f t="shared" si="2"/>
        <v>22130.5</v>
      </c>
      <c r="E32" s="102">
        <f>'Regular 2'!F20</f>
        <v>471.73399999999998</v>
      </c>
      <c r="F32" s="102">
        <f t="shared" si="3"/>
        <v>95.507199999999955</v>
      </c>
      <c r="G32" s="102">
        <f t="shared" si="1"/>
        <v>376.22680000000003</v>
      </c>
      <c r="H32" s="15"/>
      <c r="I32" s="102"/>
      <c r="J32" s="102"/>
      <c r="K32" s="123"/>
      <c r="L32" s="114"/>
      <c r="M32" s="102"/>
      <c r="N32" s="15"/>
      <c r="S32" s="102"/>
    </row>
    <row r="33" spans="1:19" ht="12.75" customHeight="1" x14ac:dyDescent="0.2">
      <c r="A33" s="102">
        <f t="shared" ref="A33:B33" si="32">A32+100</f>
        <v>27001</v>
      </c>
      <c r="B33" s="102">
        <f t="shared" si="32"/>
        <v>27100</v>
      </c>
      <c r="C33" s="102">
        <f t="shared" si="0"/>
        <v>27050.5</v>
      </c>
      <c r="D33" s="102">
        <f t="shared" si="2"/>
        <v>22230.5</v>
      </c>
      <c r="E33" s="102">
        <f>'Regular 2'!F21</f>
        <v>475.13399999999996</v>
      </c>
      <c r="F33" s="102">
        <f t="shared" si="3"/>
        <v>88.507199999999955</v>
      </c>
      <c r="G33" s="102">
        <f t="shared" si="1"/>
        <v>386.6268</v>
      </c>
      <c r="H33" s="15"/>
      <c r="I33" s="102"/>
      <c r="J33" s="102"/>
      <c r="K33" s="123"/>
      <c r="L33" s="114"/>
      <c r="M33" s="102"/>
      <c r="N33" s="15"/>
      <c r="S33" s="102"/>
    </row>
    <row r="34" spans="1:19" ht="12.75" customHeight="1" x14ac:dyDescent="0.2">
      <c r="A34" s="102">
        <f t="shared" ref="A34:B34" si="33">A33+100</f>
        <v>27101</v>
      </c>
      <c r="B34" s="102">
        <f t="shared" si="33"/>
        <v>27200</v>
      </c>
      <c r="C34" s="102">
        <f t="shared" si="0"/>
        <v>27150.5</v>
      </c>
      <c r="D34" s="102">
        <f t="shared" si="2"/>
        <v>22330.5</v>
      </c>
      <c r="E34" s="102">
        <f>'Regular 2'!F22</f>
        <v>478.53400000000005</v>
      </c>
      <c r="F34" s="102">
        <f t="shared" si="3"/>
        <v>81.507199999999955</v>
      </c>
      <c r="G34" s="102">
        <f t="shared" si="1"/>
        <v>397.02680000000009</v>
      </c>
      <c r="H34" s="15"/>
      <c r="I34" s="102"/>
      <c r="J34" s="102"/>
      <c r="K34" s="123"/>
      <c r="L34" s="114"/>
      <c r="M34" s="102"/>
      <c r="N34" s="15"/>
      <c r="S34" s="102"/>
    </row>
    <row r="35" spans="1:19" ht="12.75" customHeight="1" x14ac:dyDescent="0.2">
      <c r="A35" s="102">
        <f t="shared" ref="A35:B35" si="34">A34+100</f>
        <v>27201</v>
      </c>
      <c r="B35" s="102">
        <f t="shared" si="34"/>
        <v>27300</v>
      </c>
      <c r="C35" s="102">
        <f t="shared" si="0"/>
        <v>27250.5</v>
      </c>
      <c r="D35" s="102">
        <f t="shared" si="2"/>
        <v>22430.5</v>
      </c>
      <c r="E35" s="102">
        <f>'Regular 2'!F23</f>
        <v>481.93400000000003</v>
      </c>
      <c r="F35" s="102">
        <f t="shared" si="3"/>
        <v>74.507199999999955</v>
      </c>
      <c r="G35" s="102">
        <f t="shared" si="1"/>
        <v>407.42680000000007</v>
      </c>
      <c r="H35" s="15"/>
      <c r="I35" s="102"/>
      <c r="J35" s="102"/>
      <c r="K35" s="123"/>
      <c r="L35" s="114"/>
      <c r="M35" s="102"/>
      <c r="N35" s="15"/>
      <c r="S35" s="102"/>
    </row>
    <row r="36" spans="1:19" ht="12.75" customHeight="1" x14ac:dyDescent="0.2">
      <c r="A36" s="102">
        <f t="shared" ref="A36:B36" si="35">A35+100</f>
        <v>27301</v>
      </c>
      <c r="B36" s="102">
        <f t="shared" si="35"/>
        <v>27400</v>
      </c>
      <c r="C36" s="102">
        <f t="shared" si="0"/>
        <v>27350.5</v>
      </c>
      <c r="D36" s="102">
        <f t="shared" si="2"/>
        <v>22530.5</v>
      </c>
      <c r="E36" s="102">
        <f>'Regular 2'!F24</f>
        <v>485.334</v>
      </c>
      <c r="F36" s="102">
        <f t="shared" si="3"/>
        <v>67.507199999999955</v>
      </c>
      <c r="G36" s="102">
        <f t="shared" si="1"/>
        <v>417.82680000000005</v>
      </c>
      <c r="H36" s="15"/>
      <c r="I36" s="102"/>
      <c r="J36" s="102"/>
      <c r="K36" s="123"/>
      <c r="L36" s="114"/>
      <c r="M36" s="102"/>
      <c r="N36" s="15"/>
      <c r="S36" s="102"/>
    </row>
    <row r="37" spans="1:19" ht="12.75" customHeight="1" x14ac:dyDescent="0.2">
      <c r="A37" s="102">
        <f t="shared" ref="A37:B37" si="36">A36+100</f>
        <v>27401</v>
      </c>
      <c r="B37" s="102">
        <f t="shared" si="36"/>
        <v>27500</v>
      </c>
      <c r="C37" s="102">
        <f t="shared" si="0"/>
        <v>27450.5</v>
      </c>
      <c r="D37" s="102">
        <f t="shared" si="2"/>
        <v>22630.5</v>
      </c>
      <c r="E37" s="102">
        <f>'Regular 2'!F25</f>
        <v>488.73399999999998</v>
      </c>
      <c r="F37" s="102">
        <f t="shared" si="3"/>
        <v>60.507199999999955</v>
      </c>
      <c r="G37" s="102">
        <f t="shared" si="1"/>
        <v>428.22680000000003</v>
      </c>
      <c r="H37" s="15"/>
      <c r="I37" s="102"/>
      <c r="J37" s="102"/>
      <c r="K37" s="123"/>
      <c r="L37" s="114"/>
      <c r="M37" s="102"/>
      <c r="N37" s="15"/>
      <c r="S37" s="102"/>
    </row>
    <row r="38" spans="1:19" ht="12.75" customHeight="1" x14ac:dyDescent="0.2">
      <c r="A38" s="102">
        <f t="shared" ref="A38:B38" si="37">A37+100</f>
        <v>27501</v>
      </c>
      <c r="B38" s="102">
        <f t="shared" si="37"/>
        <v>27600</v>
      </c>
      <c r="C38" s="102">
        <f t="shared" si="0"/>
        <v>27550.5</v>
      </c>
      <c r="D38" s="102">
        <f t="shared" si="2"/>
        <v>22730.5</v>
      </c>
      <c r="E38" s="102">
        <f>'Regular 2'!F26</f>
        <v>492.13399999999996</v>
      </c>
      <c r="F38" s="102">
        <f t="shared" si="3"/>
        <v>53.507199999999955</v>
      </c>
      <c r="G38" s="102">
        <f t="shared" si="1"/>
        <v>438.6268</v>
      </c>
      <c r="H38" s="15"/>
      <c r="I38" s="102"/>
      <c r="J38" s="102"/>
      <c r="K38" s="123"/>
      <c r="L38" s="114"/>
      <c r="M38" s="102"/>
      <c r="N38" s="15"/>
      <c r="S38" s="102"/>
    </row>
    <row r="39" spans="1:19" ht="12.75" customHeight="1" x14ac:dyDescent="0.2">
      <c r="A39" s="102">
        <f t="shared" ref="A39:B39" si="38">A38+100</f>
        <v>27601</v>
      </c>
      <c r="B39" s="102">
        <f t="shared" si="38"/>
        <v>27700</v>
      </c>
      <c r="C39" s="102">
        <f t="shared" si="0"/>
        <v>27650.5</v>
      </c>
      <c r="D39" s="102">
        <f t="shared" si="2"/>
        <v>22830.5</v>
      </c>
      <c r="E39" s="102">
        <f>'Regular 2'!F27</f>
        <v>495.53400000000005</v>
      </c>
      <c r="F39" s="102">
        <f t="shared" si="3"/>
        <v>46.507199999999955</v>
      </c>
      <c r="G39" s="102">
        <f t="shared" si="1"/>
        <v>449.02680000000009</v>
      </c>
      <c r="H39" s="15"/>
      <c r="I39" s="102"/>
      <c r="J39" s="102"/>
      <c r="K39" s="123"/>
      <c r="L39" s="114"/>
      <c r="M39" s="102"/>
      <c r="N39" s="15"/>
      <c r="S39" s="102"/>
    </row>
    <row r="40" spans="1:19" ht="12.75" customHeight="1" x14ac:dyDescent="0.2">
      <c r="A40" s="102">
        <f t="shared" ref="A40:B40" si="39">A39+100</f>
        <v>27701</v>
      </c>
      <c r="B40" s="102">
        <f t="shared" si="39"/>
        <v>27800</v>
      </c>
      <c r="C40" s="102">
        <f t="shared" si="0"/>
        <v>27750.5</v>
      </c>
      <c r="D40" s="102">
        <f t="shared" si="2"/>
        <v>22930.5</v>
      </c>
      <c r="E40" s="102">
        <f>'Regular 2'!F28</f>
        <v>498.93400000000003</v>
      </c>
      <c r="F40" s="102">
        <f t="shared" si="3"/>
        <v>39.507199999999955</v>
      </c>
      <c r="G40" s="102">
        <f t="shared" si="1"/>
        <v>459.42680000000007</v>
      </c>
      <c r="H40" s="15"/>
      <c r="I40" s="102"/>
      <c r="J40" s="102"/>
      <c r="K40" s="123"/>
      <c r="L40" s="114"/>
      <c r="M40" s="102"/>
      <c r="N40" s="15"/>
      <c r="S40" s="102"/>
    </row>
    <row r="41" spans="1:19" ht="12.75" customHeight="1" x14ac:dyDescent="0.2">
      <c r="A41" s="102">
        <f t="shared" ref="A41:B41" si="40">A40+100</f>
        <v>27801</v>
      </c>
      <c r="B41" s="102">
        <f t="shared" si="40"/>
        <v>27900</v>
      </c>
      <c r="C41" s="102">
        <f t="shared" si="0"/>
        <v>27850.5</v>
      </c>
      <c r="D41" s="102">
        <f t="shared" si="2"/>
        <v>23030.5</v>
      </c>
      <c r="E41" s="102">
        <f>'Regular 2'!F30</f>
        <v>502.334</v>
      </c>
      <c r="F41" s="102">
        <f t="shared" si="3"/>
        <v>32.507199999999955</v>
      </c>
      <c r="G41" s="102">
        <f t="shared" si="1"/>
        <v>469.82680000000005</v>
      </c>
      <c r="H41" s="15"/>
      <c r="I41" s="102"/>
      <c r="J41" s="102"/>
      <c r="K41" s="123"/>
      <c r="L41" s="114"/>
      <c r="M41" s="102"/>
      <c r="N41" s="15"/>
      <c r="S41" s="102"/>
    </row>
    <row r="42" spans="1:19" ht="12.75" customHeight="1" x14ac:dyDescent="0.2">
      <c r="A42" s="102">
        <f t="shared" ref="A42:B42" si="41">A41+100</f>
        <v>27901</v>
      </c>
      <c r="B42" s="102">
        <f t="shared" si="41"/>
        <v>28000</v>
      </c>
      <c r="C42" s="102">
        <f t="shared" si="0"/>
        <v>27950.5</v>
      </c>
      <c r="D42" s="102">
        <f t="shared" si="2"/>
        <v>23130.5</v>
      </c>
      <c r="E42" s="102">
        <f>'Regular 2'!F31</f>
        <v>505.73399999999998</v>
      </c>
      <c r="F42" s="102">
        <f t="shared" si="3"/>
        <v>25.507199999999955</v>
      </c>
      <c r="G42" s="102">
        <f t="shared" si="1"/>
        <v>480.22680000000003</v>
      </c>
      <c r="N42" s="15"/>
      <c r="S42" s="102"/>
    </row>
    <row r="43" spans="1:19" ht="12.75" customHeight="1" x14ac:dyDescent="0.2">
      <c r="A43" s="102">
        <f t="shared" ref="A43:B43" si="42">A42+100</f>
        <v>28001</v>
      </c>
      <c r="B43" s="102">
        <f t="shared" si="42"/>
        <v>28100</v>
      </c>
      <c r="C43" s="102">
        <f t="shared" si="0"/>
        <v>28050.5</v>
      </c>
      <c r="D43" s="102">
        <f t="shared" si="2"/>
        <v>23230.5</v>
      </c>
      <c r="E43" s="102">
        <f>'Regular 2'!F32</f>
        <v>509.13399999999996</v>
      </c>
      <c r="F43" s="102">
        <f t="shared" si="3"/>
        <v>18.507199999999955</v>
      </c>
      <c r="G43" s="102">
        <f t="shared" si="1"/>
        <v>490.6268</v>
      </c>
      <c r="H43" s="102"/>
      <c r="N43" s="15"/>
      <c r="S43" s="102"/>
    </row>
    <row r="44" spans="1:19" ht="12.75" customHeight="1" x14ac:dyDescent="0.2">
      <c r="A44" s="102">
        <f t="shared" ref="A44:B44" si="43">A43+100</f>
        <v>28101</v>
      </c>
      <c r="B44" s="102">
        <f t="shared" si="43"/>
        <v>28200</v>
      </c>
      <c r="C44" s="102">
        <f t="shared" si="0"/>
        <v>28150.5</v>
      </c>
      <c r="D44" s="102">
        <f t="shared" si="2"/>
        <v>23330.5</v>
      </c>
      <c r="E44" s="102">
        <f>'Regular 2'!F33</f>
        <v>512.53400000000011</v>
      </c>
      <c r="F44" s="102">
        <f t="shared" si="3"/>
        <v>11.507199999999955</v>
      </c>
      <c r="G44" s="102">
        <f t="shared" si="1"/>
        <v>501.02680000000015</v>
      </c>
      <c r="N44" s="15"/>
      <c r="S44" s="102"/>
    </row>
    <row r="45" spans="1:19" ht="12.75" customHeight="1" x14ac:dyDescent="0.2">
      <c r="A45" s="102">
        <f t="shared" ref="A45:B45" si="44">A44+100</f>
        <v>28201</v>
      </c>
      <c r="B45" s="102">
        <f t="shared" si="44"/>
        <v>28300</v>
      </c>
      <c r="C45" s="102">
        <f t="shared" ref="C45" si="45">(A45+B45)/2</f>
        <v>28250.5</v>
      </c>
      <c r="D45" s="102">
        <f t="shared" si="2"/>
        <v>23430.5</v>
      </c>
      <c r="E45" s="102">
        <f>'Regular 2'!F34</f>
        <v>515.93399999999997</v>
      </c>
      <c r="F45" s="102">
        <f t="shared" si="3"/>
        <v>4.5071999999999548</v>
      </c>
      <c r="G45" s="102">
        <f t="shared" ref="G45" si="46">E45-F45</f>
        <v>511.42680000000001</v>
      </c>
      <c r="N45" s="15"/>
      <c r="S45" s="102"/>
    </row>
    <row r="46" spans="1:19" ht="12.75" customHeight="1" x14ac:dyDescent="0.2">
      <c r="A46" s="102"/>
      <c r="B46" s="102"/>
      <c r="C46" s="102"/>
      <c r="D46" s="102"/>
      <c r="E46" s="102"/>
      <c r="F46" s="102"/>
      <c r="G46" s="102"/>
      <c r="N46" s="15"/>
      <c r="S46" s="102"/>
    </row>
    <row r="47" spans="1:19" ht="12.75" customHeight="1" x14ac:dyDescent="0.2">
      <c r="N47" s="15"/>
      <c r="S47" s="102"/>
    </row>
    <row r="48" spans="1:19" ht="12.75" customHeight="1" x14ac:dyDescent="0.2">
      <c r="N48" s="15"/>
      <c r="S48" s="102"/>
    </row>
    <row r="49" spans="14:19" ht="12.75" customHeight="1" x14ac:dyDescent="0.2">
      <c r="N49" s="15"/>
      <c r="S49" s="102"/>
    </row>
    <row r="50" spans="14:19" ht="12.75" customHeight="1" x14ac:dyDescent="0.2">
      <c r="N50" s="15"/>
      <c r="S50" s="102"/>
    </row>
    <row r="51" spans="14:19" ht="12.75" customHeight="1" x14ac:dyDescent="0.2">
      <c r="N51" s="15"/>
      <c r="S51" s="102"/>
    </row>
    <row r="52" spans="14:19" ht="12.75" customHeight="1" x14ac:dyDescent="0.2">
      <c r="N52" s="15"/>
      <c r="S52" s="102"/>
    </row>
    <row r="53" spans="14:19" ht="12.75" customHeight="1" x14ac:dyDescent="0.2">
      <c r="N53" s="15"/>
      <c r="S53" s="102"/>
    </row>
    <row r="54" spans="14:19" ht="12.75" customHeight="1" x14ac:dyDescent="0.2">
      <c r="N54" s="15"/>
      <c r="S54" s="102"/>
    </row>
    <row r="55" spans="14:19" ht="12.75" customHeight="1" x14ac:dyDescent="0.2">
      <c r="N55" s="15"/>
      <c r="S55" s="102"/>
    </row>
    <row r="56" spans="14:19" ht="12.75" customHeight="1" x14ac:dyDescent="0.2">
      <c r="N56" s="15"/>
      <c r="S56" s="102"/>
    </row>
    <row r="57" spans="14:19" ht="12.75" customHeight="1" x14ac:dyDescent="0.2">
      <c r="N57" s="15"/>
      <c r="S57" s="102"/>
    </row>
    <row r="58" spans="14:19" ht="12.75" customHeight="1" x14ac:dyDescent="0.2">
      <c r="N58" s="15"/>
      <c r="S58" s="102"/>
    </row>
    <row r="59" spans="14:19" ht="12.75" customHeight="1" x14ac:dyDescent="0.2">
      <c r="N59" s="15"/>
      <c r="S59" s="102"/>
    </row>
    <row r="60" spans="14:19" ht="12.75" customHeight="1" x14ac:dyDescent="0.2">
      <c r="N60" s="15"/>
      <c r="S60" s="102"/>
    </row>
    <row r="61" spans="14:19" ht="12.75" customHeight="1" x14ac:dyDescent="0.2">
      <c r="N61" s="15"/>
      <c r="S61" s="102"/>
    </row>
    <row r="62" spans="14:19" ht="12.75" customHeight="1" x14ac:dyDescent="0.2">
      <c r="N62" s="15"/>
      <c r="S62" s="102"/>
    </row>
    <row r="63" spans="14:19" ht="12.75" customHeight="1" x14ac:dyDescent="0.2">
      <c r="N63" s="15"/>
      <c r="S63" s="102"/>
    </row>
    <row r="64" spans="14:19" ht="12.75" customHeight="1" x14ac:dyDescent="0.2">
      <c r="N64" s="15"/>
      <c r="S64" s="102"/>
    </row>
    <row r="65" spans="14:19" ht="12.75" customHeight="1" x14ac:dyDescent="0.2">
      <c r="N65" s="15"/>
      <c r="S65" s="102"/>
    </row>
    <row r="66" spans="14:19" ht="12.75" customHeight="1" x14ac:dyDescent="0.2">
      <c r="N66" s="15"/>
      <c r="S66" s="102"/>
    </row>
    <row r="67" spans="14:19" ht="12.75" customHeight="1" x14ac:dyDescent="0.2">
      <c r="N67" s="15"/>
      <c r="S67" s="102"/>
    </row>
    <row r="68" spans="14:19" ht="12.75" customHeight="1" x14ac:dyDescent="0.2">
      <c r="N68" s="15"/>
      <c r="S68" s="102"/>
    </row>
    <row r="69" spans="14:19" ht="12.75" customHeight="1" x14ac:dyDescent="0.2">
      <c r="N69" s="15"/>
      <c r="S69" s="102"/>
    </row>
    <row r="70" spans="14:19" ht="12.75" customHeight="1" x14ac:dyDescent="0.2">
      <c r="N70" s="15"/>
      <c r="S70" s="102"/>
    </row>
    <row r="71" spans="14:19" ht="12.75" customHeight="1" x14ac:dyDescent="0.2">
      <c r="N71" s="15"/>
      <c r="S71" s="102"/>
    </row>
    <row r="72" spans="14:19" ht="12.75" customHeight="1" x14ac:dyDescent="0.2">
      <c r="N72" s="15"/>
      <c r="S72" s="102"/>
    </row>
    <row r="73" spans="14:19" ht="12.75" customHeight="1" x14ac:dyDescent="0.2">
      <c r="N73" s="15"/>
      <c r="S73" s="102"/>
    </row>
    <row r="74" spans="14:19" ht="12.75" customHeight="1" x14ac:dyDescent="0.2">
      <c r="N74" s="15"/>
      <c r="S74" s="102"/>
    </row>
    <row r="75" spans="14:19" ht="12.75" customHeight="1" x14ac:dyDescent="0.2">
      <c r="N75" s="15"/>
      <c r="S75" s="102"/>
    </row>
    <row r="76" spans="14:19" ht="12.75" customHeight="1" x14ac:dyDescent="0.2">
      <c r="N76" s="15"/>
      <c r="S76" s="102"/>
    </row>
    <row r="77" spans="14:19" ht="12.75" customHeight="1" x14ac:dyDescent="0.2">
      <c r="N77" s="15"/>
      <c r="S77" s="102"/>
    </row>
    <row r="78" spans="14:19" ht="12.75" customHeight="1" x14ac:dyDescent="0.2">
      <c r="N78" s="15"/>
      <c r="S78" s="102"/>
    </row>
    <row r="79" spans="14:19" ht="12.75" customHeight="1" x14ac:dyDescent="0.2">
      <c r="N79" s="15"/>
      <c r="S79" s="102"/>
    </row>
    <row r="80" spans="14:19" ht="12.75" customHeight="1" x14ac:dyDescent="0.2">
      <c r="N80" s="15"/>
      <c r="S80" s="102"/>
    </row>
    <row r="81" spans="14:19" ht="12.75" customHeight="1" x14ac:dyDescent="0.2">
      <c r="N81" s="15"/>
      <c r="S81" s="102"/>
    </row>
    <row r="82" spans="14:19" ht="12.75" customHeight="1" x14ac:dyDescent="0.2">
      <c r="N82" s="15"/>
      <c r="S82" s="102"/>
    </row>
    <row r="83" spans="14:19" ht="12.75" customHeight="1" x14ac:dyDescent="0.2">
      <c r="N83" s="15"/>
      <c r="S83" s="102"/>
    </row>
    <row r="84" spans="14:19" ht="12.75" customHeight="1" x14ac:dyDescent="0.2">
      <c r="N84" s="15"/>
      <c r="S84" s="102"/>
    </row>
    <row r="85" spans="14:19" ht="12.75" customHeight="1" x14ac:dyDescent="0.2">
      <c r="N85" s="15"/>
      <c r="S85" s="102"/>
    </row>
    <row r="86" spans="14:19" ht="12.75" customHeight="1" x14ac:dyDescent="0.2">
      <c r="N86" s="15"/>
      <c r="S86" s="102"/>
    </row>
    <row r="87" spans="14:19" ht="12.75" customHeight="1" x14ac:dyDescent="0.2">
      <c r="N87" s="15"/>
      <c r="S87" s="102"/>
    </row>
    <row r="88" spans="14:19" ht="12.75" customHeight="1" x14ac:dyDescent="0.2">
      <c r="N88" s="15"/>
      <c r="S88" s="102"/>
    </row>
    <row r="89" spans="14:19" ht="12.75" customHeight="1" x14ac:dyDescent="0.2">
      <c r="N89" s="15"/>
      <c r="S89" s="102"/>
    </row>
    <row r="90" spans="14:19" ht="12.75" customHeight="1" x14ac:dyDescent="0.2">
      <c r="N90" s="15"/>
      <c r="S90" s="102"/>
    </row>
    <row r="91" spans="14:19" ht="12.75" customHeight="1" x14ac:dyDescent="0.2">
      <c r="N91" s="15"/>
      <c r="S91" s="102"/>
    </row>
    <row r="92" spans="14:19" ht="12.75" customHeight="1" x14ac:dyDescent="0.2">
      <c r="N92" s="15"/>
      <c r="S92" s="102"/>
    </row>
    <row r="93" spans="14:19" ht="12.75" customHeight="1" x14ac:dyDescent="0.2">
      <c r="N93" s="15"/>
      <c r="S93" s="102"/>
    </row>
    <row r="94" spans="14:19" ht="12.75" customHeight="1" x14ac:dyDescent="0.2">
      <c r="N94" s="15"/>
      <c r="S94" s="102"/>
    </row>
    <row r="95" spans="14:19" ht="12.75" customHeight="1" x14ac:dyDescent="0.2">
      <c r="N95" s="15"/>
      <c r="S95" s="102"/>
    </row>
    <row r="96" spans="14:19" ht="12.75" customHeight="1" x14ac:dyDescent="0.2">
      <c r="N96" s="15"/>
      <c r="S96" s="102"/>
    </row>
    <row r="97" spans="14:19" ht="12.75" customHeight="1" x14ac:dyDescent="0.2">
      <c r="N97" s="15"/>
      <c r="S97" s="102"/>
    </row>
    <row r="98" spans="14:19" ht="12.75" customHeight="1" x14ac:dyDescent="0.2">
      <c r="N98" s="15"/>
      <c r="S98" s="102"/>
    </row>
    <row r="99" spans="14:19" ht="12.75" customHeight="1" x14ac:dyDescent="0.2">
      <c r="N99" s="15"/>
      <c r="S99" s="102"/>
    </row>
    <row r="100" spans="14:19" ht="12.75" customHeight="1" x14ac:dyDescent="0.2">
      <c r="N100" s="15"/>
      <c r="S100" s="102"/>
    </row>
    <row r="101" spans="14:19" ht="12.75" customHeight="1" x14ac:dyDescent="0.2">
      <c r="N101" s="15"/>
      <c r="S101" s="102"/>
    </row>
    <row r="102" spans="14:19" ht="12.75" customHeight="1" x14ac:dyDescent="0.2">
      <c r="N102" s="15"/>
      <c r="S102" s="102"/>
    </row>
    <row r="103" spans="14:19" ht="12.75" customHeight="1" x14ac:dyDescent="0.2">
      <c r="N103" s="15"/>
      <c r="S103" s="102"/>
    </row>
    <row r="104" spans="14:19" ht="12.75" customHeight="1" x14ac:dyDescent="0.2">
      <c r="N104" s="15"/>
      <c r="S104" s="102"/>
    </row>
    <row r="105" spans="14:19" ht="12.75" customHeight="1" x14ac:dyDescent="0.2">
      <c r="N105" s="15"/>
      <c r="S105" s="102"/>
    </row>
    <row r="106" spans="14:19" ht="12.75" customHeight="1" x14ac:dyDescent="0.2">
      <c r="N106" s="15"/>
      <c r="S106" s="102"/>
    </row>
    <row r="107" spans="14:19" ht="12.75" customHeight="1" x14ac:dyDescent="0.2">
      <c r="N107" s="15"/>
      <c r="S107" s="102"/>
    </row>
    <row r="108" spans="14:19" ht="12.75" customHeight="1" x14ac:dyDescent="0.2">
      <c r="N108" s="15"/>
      <c r="S108" s="102"/>
    </row>
    <row r="109" spans="14:19" ht="12.75" customHeight="1" x14ac:dyDescent="0.2">
      <c r="N109" s="15"/>
      <c r="S109" s="102"/>
    </row>
    <row r="110" spans="14:19" ht="12.75" customHeight="1" x14ac:dyDescent="0.2">
      <c r="N110" s="15"/>
      <c r="S110" s="102"/>
    </row>
    <row r="111" spans="14:19" ht="12.75" customHeight="1" x14ac:dyDescent="0.2">
      <c r="N111" s="15"/>
      <c r="S111" s="102"/>
    </row>
    <row r="112" spans="14:19" ht="12.75" customHeight="1" x14ac:dyDescent="0.2">
      <c r="N112" s="15"/>
      <c r="S112" s="102"/>
    </row>
    <row r="113" spans="14:19" ht="12.75" customHeight="1" x14ac:dyDescent="0.2">
      <c r="N113" s="15"/>
      <c r="S113" s="102"/>
    </row>
    <row r="114" spans="14:19" ht="12.75" customHeight="1" x14ac:dyDescent="0.2">
      <c r="N114" s="15"/>
      <c r="S114" s="102"/>
    </row>
    <row r="115" spans="14:19" ht="12.75" customHeight="1" x14ac:dyDescent="0.2">
      <c r="N115" s="15"/>
      <c r="S115" s="102"/>
    </row>
    <row r="116" spans="14:19" ht="12.75" customHeight="1" x14ac:dyDescent="0.2">
      <c r="N116" s="15"/>
      <c r="S116" s="102"/>
    </row>
    <row r="117" spans="14:19" ht="12.75" customHeight="1" x14ac:dyDescent="0.2">
      <c r="N117" s="15"/>
      <c r="S117" s="102"/>
    </row>
    <row r="118" spans="14:19" ht="12.75" customHeight="1" x14ac:dyDescent="0.2">
      <c r="N118" s="15"/>
      <c r="S118" s="102"/>
    </row>
    <row r="119" spans="14:19" ht="12.75" customHeight="1" x14ac:dyDescent="0.2">
      <c r="N119" s="15"/>
      <c r="S119" s="102"/>
    </row>
    <row r="120" spans="14:19" ht="12.75" customHeight="1" x14ac:dyDescent="0.2">
      <c r="N120" s="15"/>
      <c r="S120" s="102"/>
    </row>
    <row r="121" spans="14:19" ht="12.75" customHeight="1" x14ac:dyDescent="0.2">
      <c r="N121" s="15"/>
      <c r="S121" s="102"/>
    </row>
    <row r="122" spans="14:19" ht="12.75" customHeight="1" x14ac:dyDescent="0.2">
      <c r="N122" s="15"/>
      <c r="S122" s="102"/>
    </row>
    <row r="123" spans="14:19" ht="12.75" customHeight="1" x14ac:dyDescent="0.2">
      <c r="N123" s="15"/>
      <c r="S123" s="102"/>
    </row>
    <row r="124" spans="14:19" ht="12.75" customHeight="1" x14ac:dyDescent="0.2">
      <c r="N124" s="15"/>
      <c r="S124" s="102"/>
    </row>
    <row r="125" spans="14:19" ht="12.75" customHeight="1" x14ac:dyDescent="0.2">
      <c r="N125" s="15"/>
      <c r="S125" s="102"/>
    </row>
    <row r="126" spans="14:19" ht="12.75" customHeight="1" x14ac:dyDescent="0.2">
      <c r="N126" s="15"/>
      <c r="S126" s="102"/>
    </row>
    <row r="127" spans="14:19" ht="12.75" customHeight="1" x14ac:dyDescent="0.2">
      <c r="N127" s="15"/>
      <c r="S127" s="102"/>
    </row>
    <row r="128" spans="14:19" ht="12.75" customHeight="1" x14ac:dyDescent="0.2">
      <c r="N128" s="15"/>
      <c r="S128" s="102"/>
    </row>
    <row r="129" spans="14:19" ht="12.75" customHeight="1" x14ac:dyDescent="0.2">
      <c r="N129" s="15"/>
      <c r="S129" s="102"/>
    </row>
    <row r="130" spans="14:19" ht="12.75" customHeight="1" x14ac:dyDescent="0.2">
      <c r="N130" s="15"/>
      <c r="S130" s="102"/>
    </row>
    <row r="131" spans="14:19" ht="12.75" customHeight="1" x14ac:dyDescent="0.2">
      <c r="N131" s="15"/>
      <c r="S131" s="102"/>
    </row>
    <row r="132" spans="14:19" ht="12.75" customHeight="1" x14ac:dyDescent="0.2">
      <c r="N132" s="15"/>
      <c r="S132" s="102"/>
    </row>
    <row r="133" spans="14:19" ht="12.75" customHeight="1" x14ac:dyDescent="0.2">
      <c r="N133" s="15"/>
      <c r="S133" s="102"/>
    </row>
    <row r="134" spans="14:19" ht="12.75" customHeight="1" x14ac:dyDescent="0.2">
      <c r="N134" s="15"/>
      <c r="S134" s="102"/>
    </row>
    <row r="135" spans="14:19" ht="12.75" customHeight="1" x14ac:dyDescent="0.2">
      <c r="N135" s="15"/>
      <c r="S135" s="102"/>
    </row>
    <row r="136" spans="14:19" ht="12.75" customHeight="1" x14ac:dyDescent="0.2">
      <c r="N136" s="15"/>
      <c r="S136" s="102"/>
    </row>
    <row r="137" spans="14:19" ht="12.75" customHeight="1" x14ac:dyDescent="0.2">
      <c r="N137" s="15"/>
      <c r="S137" s="102"/>
    </row>
    <row r="138" spans="14:19" ht="12.75" customHeight="1" x14ac:dyDescent="0.2">
      <c r="N138" s="15"/>
      <c r="S138" s="102"/>
    </row>
    <row r="139" spans="14:19" ht="12.75" customHeight="1" x14ac:dyDescent="0.2">
      <c r="N139" s="15"/>
      <c r="S139" s="102"/>
    </row>
    <row r="140" spans="14:19" ht="12.75" customHeight="1" x14ac:dyDescent="0.2">
      <c r="N140" s="15"/>
      <c r="S140" s="102"/>
    </row>
    <row r="141" spans="14:19" ht="12.75" customHeight="1" x14ac:dyDescent="0.2">
      <c r="N141" s="15"/>
      <c r="S141" s="102"/>
    </row>
    <row r="142" spans="14:19" ht="12.75" customHeight="1" x14ac:dyDescent="0.2">
      <c r="N142" s="15"/>
      <c r="S142" s="102"/>
    </row>
    <row r="143" spans="14:19" ht="12.75" customHeight="1" x14ac:dyDescent="0.2">
      <c r="N143" s="15"/>
      <c r="S143" s="102"/>
    </row>
    <row r="144" spans="14:19" ht="12.75" customHeight="1" x14ac:dyDescent="0.2">
      <c r="N144" s="15"/>
      <c r="S144" s="102"/>
    </row>
    <row r="145" spans="14:19" ht="12.75" customHeight="1" x14ac:dyDescent="0.2">
      <c r="N145" s="15"/>
      <c r="S145" s="102"/>
    </row>
    <row r="146" spans="14:19" ht="12.75" customHeight="1" x14ac:dyDescent="0.2">
      <c r="N146" s="15"/>
      <c r="S146" s="102"/>
    </row>
    <row r="147" spans="14:19" ht="12.75" customHeight="1" x14ac:dyDescent="0.2">
      <c r="N147" s="15"/>
      <c r="S147" s="102"/>
    </row>
    <row r="148" spans="14:19" ht="12.75" customHeight="1" x14ac:dyDescent="0.2">
      <c r="N148" s="15"/>
      <c r="S148" s="102"/>
    </row>
    <row r="149" spans="14:19" ht="12.75" customHeight="1" x14ac:dyDescent="0.2">
      <c r="N149" s="15"/>
      <c r="S149" s="102"/>
    </row>
    <row r="150" spans="14:19" ht="12.75" customHeight="1" x14ac:dyDescent="0.2">
      <c r="N150" s="15"/>
      <c r="S150" s="102"/>
    </row>
    <row r="151" spans="14:19" ht="12.75" customHeight="1" x14ac:dyDescent="0.2">
      <c r="N151" s="15"/>
      <c r="S151" s="102"/>
    </row>
    <row r="152" spans="14:19" ht="12.75" customHeight="1" x14ac:dyDescent="0.2">
      <c r="N152" s="15"/>
      <c r="S152" s="102"/>
    </row>
    <row r="153" spans="14:19" ht="12.75" customHeight="1" x14ac:dyDescent="0.2">
      <c r="N153" s="15"/>
      <c r="S153" s="102"/>
    </row>
    <row r="154" spans="14:19" ht="12.75" customHeight="1" x14ac:dyDescent="0.2">
      <c r="N154" s="15"/>
      <c r="S154" s="102"/>
    </row>
    <row r="155" spans="14:19" ht="12.75" customHeight="1" x14ac:dyDescent="0.2">
      <c r="N155" s="15"/>
      <c r="S155" s="102"/>
    </row>
    <row r="156" spans="14:19" ht="12.75" customHeight="1" x14ac:dyDescent="0.2">
      <c r="N156" s="15"/>
      <c r="S156" s="102"/>
    </row>
    <row r="157" spans="14:19" ht="12.75" customHeight="1" x14ac:dyDescent="0.2">
      <c r="N157" s="15"/>
      <c r="S157" s="102"/>
    </row>
    <row r="158" spans="14:19" ht="12.75" customHeight="1" x14ac:dyDescent="0.2">
      <c r="N158" s="15"/>
      <c r="S158" s="102"/>
    </row>
    <row r="159" spans="14:19" ht="12.75" customHeight="1" x14ac:dyDescent="0.2">
      <c r="N159" s="15"/>
      <c r="S159" s="102"/>
    </row>
    <row r="160" spans="14:19" ht="12.75" customHeight="1" x14ac:dyDescent="0.2">
      <c r="N160" s="15"/>
      <c r="S160" s="102"/>
    </row>
    <row r="161" spans="14:19" ht="12.75" customHeight="1" x14ac:dyDescent="0.2">
      <c r="N161" s="15"/>
      <c r="S161" s="102"/>
    </row>
    <row r="162" spans="14:19" ht="12.75" customHeight="1" x14ac:dyDescent="0.2">
      <c r="N162" s="15"/>
      <c r="S162" s="102"/>
    </row>
    <row r="163" spans="14:19" ht="12.75" customHeight="1" x14ac:dyDescent="0.2">
      <c r="N163" s="15"/>
      <c r="S163" s="102"/>
    </row>
    <row r="164" spans="14:19" ht="12.75" customHeight="1" x14ac:dyDescent="0.2">
      <c r="N164" s="15"/>
      <c r="S164" s="102"/>
    </row>
    <row r="165" spans="14:19" ht="12.75" customHeight="1" x14ac:dyDescent="0.2">
      <c r="N165" s="15"/>
      <c r="S165" s="102"/>
    </row>
    <row r="166" spans="14:19" ht="12.75" customHeight="1" x14ac:dyDescent="0.2">
      <c r="N166" s="15"/>
      <c r="S166" s="102"/>
    </row>
    <row r="167" spans="14:19" ht="12.75" customHeight="1" x14ac:dyDescent="0.2">
      <c r="N167" s="15"/>
      <c r="S167" s="102"/>
    </row>
    <row r="168" spans="14:19" ht="12.75" customHeight="1" x14ac:dyDescent="0.2">
      <c r="N168" s="15"/>
      <c r="S168" s="102"/>
    </row>
    <row r="169" spans="14:19" ht="12.75" customHeight="1" x14ac:dyDescent="0.2">
      <c r="N169" s="15"/>
      <c r="S169" s="102"/>
    </row>
    <row r="170" spans="14:19" ht="12.75" customHeight="1" x14ac:dyDescent="0.2">
      <c r="N170" s="15"/>
      <c r="S170" s="102"/>
    </row>
    <row r="171" spans="14:19" ht="12.75" customHeight="1" x14ac:dyDescent="0.2">
      <c r="N171" s="15"/>
      <c r="S171" s="102"/>
    </row>
    <row r="172" spans="14:19" ht="12.75" customHeight="1" x14ac:dyDescent="0.2">
      <c r="N172" s="15"/>
      <c r="S172" s="102"/>
    </row>
    <row r="173" spans="14:19" ht="12.75" customHeight="1" x14ac:dyDescent="0.2">
      <c r="N173" s="15"/>
      <c r="S173" s="102"/>
    </row>
    <row r="174" spans="14:19" ht="12.75" customHeight="1" x14ac:dyDescent="0.2">
      <c r="N174" s="15"/>
      <c r="S174" s="102"/>
    </row>
    <row r="175" spans="14:19" ht="12.75" customHeight="1" x14ac:dyDescent="0.2">
      <c r="N175" s="15"/>
      <c r="S175" s="102"/>
    </row>
    <row r="176" spans="14:19" ht="12.75" customHeight="1" x14ac:dyDescent="0.2">
      <c r="N176" s="15"/>
      <c r="S176" s="102"/>
    </row>
    <row r="177" spans="14:19" ht="12.75" customHeight="1" x14ac:dyDescent="0.2">
      <c r="N177" s="15"/>
      <c r="S177" s="102"/>
    </row>
    <row r="178" spans="14:19" ht="12.75" customHeight="1" x14ac:dyDescent="0.2">
      <c r="N178" s="15"/>
      <c r="S178" s="102"/>
    </row>
    <row r="179" spans="14:19" ht="12.75" customHeight="1" x14ac:dyDescent="0.2">
      <c r="N179" s="15"/>
      <c r="S179" s="102"/>
    </row>
    <row r="180" spans="14:19" ht="12.75" customHeight="1" x14ac:dyDescent="0.2">
      <c r="N180" s="15"/>
      <c r="S180" s="102"/>
    </row>
    <row r="181" spans="14:19" ht="12.75" customHeight="1" x14ac:dyDescent="0.2">
      <c r="N181" s="15"/>
      <c r="S181" s="102"/>
    </row>
    <row r="182" spans="14:19" ht="12.75" customHeight="1" x14ac:dyDescent="0.2">
      <c r="N182" s="15"/>
      <c r="S182" s="102"/>
    </row>
    <row r="183" spans="14:19" ht="12.75" customHeight="1" x14ac:dyDescent="0.2">
      <c r="N183" s="15"/>
      <c r="S183" s="102"/>
    </row>
    <row r="184" spans="14:19" ht="12.75" customHeight="1" x14ac:dyDescent="0.2">
      <c r="N184" s="15"/>
      <c r="S184" s="102"/>
    </row>
    <row r="185" spans="14:19" ht="12.75" customHeight="1" x14ac:dyDescent="0.2">
      <c r="N185" s="15"/>
      <c r="S185" s="102"/>
    </row>
    <row r="186" spans="14:19" ht="12.75" customHeight="1" x14ac:dyDescent="0.2">
      <c r="N186" s="15"/>
      <c r="S186" s="102"/>
    </row>
    <row r="187" spans="14:19" ht="12.75" customHeight="1" x14ac:dyDescent="0.2">
      <c r="N187" s="15"/>
      <c r="S187" s="102"/>
    </row>
    <row r="188" spans="14:19" ht="12.75" customHeight="1" x14ac:dyDescent="0.2">
      <c r="N188" s="15"/>
      <c r="S188" s="102"/>
    </row>
    <row r="189" spans="14:19" ht="12.75" customHeight="1" x14ac:dyDescent="0.2">
      <c r="N189" s="15"/>
      <c r="S189" s="102"/>
    </row>
    <row r="190" spans="14:19" ht="12.75" customHeight="1" x14ac:dyDescent="0.2">
      <c r="N190" s="15"/>
      <c r="S190" s="102"/>
    </row>
    <row r="191" spans="14:19" ht="12.75" customHeight="1" x14ac:dyDescent="0.2">
      <c r="N191" s="15"/>
      <c r="S191" s="102"/>
    </row>
    <row r="192" spans="14:19" ht="12.75" customHeight="1" x14ac:dyDescent="0.2">
      <c r="N192" s="15"/>
      <c r="S192" s="102"/>
    </row>
    <row r="193" spans="14:19" ht="12.75" customHeight="1" x14ac:dyDescent="0.2">
      <c r="N193" s="15"/>
      <c r="S193" s="102"/>
    </row>
    <row r="194" spans="14:19" ht="12.75" customHeight="1" x14ac:dyDescent="0.2">
      <c r="N194" s="15"/>
      <c r="S194" s="102"/>
    </row>
    <row r="195" spans="14:19" ht="12.75" customHeight="1" x14ac:dyDescent="0.2">
      <c r="N195" s="15"/>
      <c r="S195" s="102"/>
    </row>
    <row r="196" spans="14:19" ht="12.75" customHeight="1" x14ac:dyDescent="0.2">
      <c r="N196" s="15"/>
      <c r="S196" s="102"/>
    </row>
    <row r="197" spans="14:19" ht="12.75" customHeight="1" x14ac:dyDescent="0.2">
      <c r="N197" s="15"/>
      <c r="S197" s="102"/>
    </row>
    <row r="198" spans="14:19" ht="12.75" customHeight="1" x14ac:dyDescent="0.2">
      <c r="N198" s="15"/>
      <c r="S198" s="102"/>
    </row>
    <row r="199" spans="14:19" ht="12.75" customHeight="1" x14ac:dyDescent="0.2">
      <c r="N199" s="15"/>
      <c r="S199" s="102"/>
    </row>
    <row r="200" spans="14:19" ht="12.75" customHeight="1" x14ac:dyDescent="0.2">
      <c r="N200" s="15"/>
      <c r="S200" s="102"/>
    </row>
    <row r="201" spans="14:19" ht="12.75" customHeight="1" x14ac:dyDescent="0.2">
      <c r="N201" s="15"/>
      <c r="S201" s="102"/>
    </row>
    <row r="202" spans="14:19" ht="12.75" customHeight="1" x14ac:dyDescent="0.2">
      <c r="N202" s="15"/>
      <c r="S202" s="102"/>
    </row>
    <row r="203" spans="14:19" ht="12.75" customHeight="1" x14ac:dyDescent="0.2">
      <c r="N203" s="15"/>
      <c r="S203" s="102"/>
    </row>
    <row r="204" spans="14:19" ht="12.75" customHeight="1" x14ac:dyDescent="0.2">
      <c r="N204" s="15"/>
      <c r="S204" s="102"/>
    </row>
    <row r="205" spans="14:19" ht="12.75" customHeight="1" x14ac:dyDescent="0.2">
      <c r="N205" s="15"/>
      <c r="S205" s="102"/>
    </row>
    <row r="206" spans="14:19" ht="12.75" customHeight="1" x14ac:dyDescent="0.2">
      <c r="N206" s="15"/>
      <c r="S206" s="102"/>
    </row>
    <row r="207" spans="14:19" ht="12.75" customHeight="1" x14ac:dyDescent="0.2">
      <c r="N207" s="15"/>
      <c r="S207" s="102"/>
    </row>
    <row r="208" spans="14:19" ht="12.75" customHeight="1" x14ac:dyDescent="0.2">
      <c r="N208" s="15"/>
      <c r="S208" s="102"/>
    </row>
    <row r="209" spans="14:19" ht="12.75" customHeight="1" x14ac:dyDescent="0.2">
      <c r="N209" s="15"/>
      <c r="S209" s="102"/>
    </row>
    <row r="210" spans="14:19" ht="12.75" customHeight="1" x14ac:dyDescent="0.2">
      <c r="N210" s="15"/>
      <c r="S210" s="102"/>
    </row>
    <row r="211" spans="14:19" ht="12.75" customHeight="1" x14ac:dyDescent="0.2">
      <c r="N211" s="15"/>
      <c r="S211" s="102"/>
    </row>
    <row r="212" spans="14:19" ht="12.75" customHeight="1" x14ac:dyDescent="0.2">
      <c r="N212" s="15"/>
      <c r="S212" s="102"/>
    </row>
    <row r="213" spans="14:19" ht="12.75" customHeight="1" x14ac:dyDescent="0.2">
      <c r="N213" s="15"/>
      <c r="S213" s="102"/>
    </row>
    <row r="214" spans="14:19" ht="12.75" customHeight="1" x14ac:dyDescent="0.2">
      <c r="N214" s="15"/>
      <c r="S214" s="102"/>
    </row>
    <row r="215" spans="14:19" ht="12.75" customHeight="1" x14ac:dyDescent="0.2">
      <c r="N215" s="15"/>
      <c r="S215" s="102"/>
    </row>
    <row r="216" spans="14:19" ht="12.75" customHeight="1" x14ac:dyDescent="0.2">
      <c r="N216" s="15"/>
      <c r="S216" s="102"/>
    </row>
    <row r="217" spans="14:19" ht="12.75" customHeight="1" x14ac:dyDescent="0.2">
      <c r="N217" s="15"/>
      <c r="S217" s="102"/>
    </row>
    <row r="218" spans="14:19" ht="12.75" customHeight="1" x14ac:dyDescent="0.2">
      <c r="N218" s="15"/>
      <c r="S218" s="102"/>
    </row>
    <row r="219" spans="14:19" ht="12.75" customHeight="1" x14ac:dyDescent="0.2">
      <c r="N219" s="15"/>
      <c r="S219" s="102"/>
    </row>
    <row r="220" spans="14:19" ht="12.75" customHeight="1" x14ac:dyDescent="0.2">
      <c r="N220" s="15"/>
      <c r="S220" s="102"/>
    </row>
    <row r="221" spans="14:19" ht="12.75" customHeight="1" x14ac:dyDescent="0.2">
      <c r="N221" s="15"/>
      <c r="S221" s="102"/>
    </row>
    <row r="222" spans="14:19" ht="12.75" customHeight="1" x14ac:dyDescent="0.2">
      <c r="N222" s="15"/>
      <c r="S222" s="102"/>
    </row>
    <row r="223" spans="14:19" ht="12.75" customHeight="1" x14ac:dyDescent="0.2">
      <c r="N223" s="15"/>
      <c r="S223" s="102"/>
    </row>
    <row r="224" spans="14:19" ht="12.75" customHeight="1" x14ac:dyDescent="0.2">
      <c r="N224" s="15"/>
      <c r="S224" s="102"/>
    </row>
    <row r="225" spans="14:19" ht="12.75" customHeight="1" x14ac:dyDescent="0.2">
      <c r="N225" s="15"/>
      <c r="S225" s="102"/>
    </row>
    <row r="226" spans="14:19" ht="12.75" customHeight="1" x14ac:dyDescent="0.2">
      <c r="N226" s="15"/>
      <c r="S226" s="102"/>
    </row>
    <row r="227" spans="14:19" ht="12.75" customHeight="1" x14ac:dyDescent="0.2">
      <c r="N227" s="15"/>
      <c r="S227" s="102"/>
    </row>
    <row r="228" spans="14:19" ht="12.75" customHeight="1" x14ac:dyDescent="0.2">
      <c r="N228" s="15"/>
      <c r="S228" s="102"/>
    </row>
    <row r="229" spans="14:19" ht="12.75" customHeight="1" x14ac:dyDescent="0.2">
      <c r="N229" s="15"/>
      <c r="S229" s="102"/>
    </row>
    <row r="230" spans="14:19" ht="12.75" customHeight="1" x14ac:dyDescent="0.2">
      <c r="N230" s="15"/>
      <c r="S230" s="102"/>
    </row>
    <row r="231" spans="14:19" ht="12.75" customHeight="1" x14ac:dyDescent="0.2">
      <c r="N231" s="15"/>
      <c r="S231" s="102"/>
    </row>
    <row r="232" spans="14:19" ht="12.75" customHeight="1" x14ac:dyDescent="0.2">
      <c r="N232" s="15"/>
      <c r="S232" s="102"/>
    </row>
    <row r="233" spans="14:19" ht="12.75" customHeight="1" x14ac:dyDescent="0.2">
      <c r="N233" s="15"/>
      <c r="S233" s="102"/>
    </row>
    <row r="234" spans="14:19" ht="12.75" customHeight="1" x14ac:dyDescent="0.2">
      <c r="N234" s="15"/>
      <c r="S234" s="102"/>
    </row>
    <row r="235" spans="14:19" ht="12.75" customHeight="1" x14ac:dyDescent="0.2">
      <c r="N235" s="15"/>
      <c r="S235" s="102"/>
    </row>
    <row r="236" spans="14:19" ht="12.75" customHeight="1" x14ac:dyDescent="0.2">
      <c r="N236" s="15"/>
      <c r="S236" s="102"/>
    </row>
    <row r="237" spans="14:19" ht="12.75" customHeight="1" x14ac:dyDescent="0.2">
      <c r="N237" s="15"/>
      <c r="S237" s="102"/>
    </row>
    <row r="238" spans="14:19" ht="12.75" customHeight="1" x14ac:dyDescent="0.2">
      <c r="N238" s="15"/>
      <c r="S238" s="102"/>
    </row>
    <row r="239" spans="14:19" ht="12.75" customHeight="1" x14ac:dyDescent="0.2">
      <c r="N239" s="15"/>
      <c r="S239" s="102"/>
    </row>
    <row r="240" spans="14:19" ht="12.75" customHeight="1" x14ac:dyDescent="0.2">
      <c r="N240" s="15"/>
      <c r="S240" s="102"/>
    </row>
    <row r="241" spans="14:19" ht="12.75" customHeight="1" x14ac:dyDescent="0.2">
      <c r="N241" s="15"/>
      <c r="S241" s="102"/>
    </row>
    <row r="242" spans="14:19" ht="12.75" customHeight="1" x14ac:dyDescent="0.2">
      <c r="N242" s="15"/>
      <c r="S242" s="102"/>
    </row>
    <row r="243" spans="14:19" ht="12.75" customHeight="1" x14ac:dyDescent="0.2">
      <c r="N243" s="15"/>
      <c r="S243" s="102"/>
    </row>
    <row r="244" spans="14:19" ht="12.75" customHeight="1" x14ac:dyDescent="0.2">
      <c r="N244" s="15"/>
      <c r="S244" s="102"/>
    </row>
    <row r="245" spans="14:19" ht="12.75" customHeight="1" x14ac:dyDescent="0.2">
      <c r="N245" s="15"/>
      <c r="S245" s="102"/>
    </row>
    <row r="246" spans="14:19" ht="12.75" customHeight="1" x14ac:dyDescent="0.2">
      <c r="N246" s="15"/>
      <c r="S246" s="102"/>
    </row>
    <row r="247" spans="14:19" ht="12.75" customHeight="1" x14ac:dyDescent="0.2">
      <c r="N247" s="15"/>
      <c r="S247" s="102"/>
    </row>
    <row r="248" spans="14:19" ht="12.75" customHeight="1" x14ac:dyDescent="0.2">
      <c r="N248" s="15"/>
      <c r="S248" s="102"/>
    </row>
    <row r="249" spans="14:19" ht="12.75" customHeight="1" x14ac:dyDescent="0.2">
      <c r="N249" s="15"/>
      <c r="S249" s="102"/>
    </row>
    <row r="250" spans="14:19" ht="12.75" customHeight="1" x14ac:dyDescent="0.2">
      <c r="N250" s="15"/>
      <c r="S250" s="102"/>
    </row>
    <row r="251" spans="14:19" ht="12.75" customHeight="1" x14ac:dyDescent="0.2">
      <c r="N251" s="15"/>
      <c r="S251" s="102"/>
    </row>
    <row r="252" spans="14:19" ht="12.75" customHeight="1" x14ac:dyDescent="0.2">
      <c r="N252" s="15"/>
      <c r="S252" s="102"/>
    </row>
    <row r="253" spans="14:19" ht="12.75" customHeight="1" x14ac:dyDescent="0.2">
      <c r="N253" s="15"/>
      <c r="S253" s="102"/>
    </row>
    <row r="254" spans="14:19" ht="12.75" customHeight="1" x14ac:dyDescent="0.2">
      <c r="N254" s="15"/>
      <c r="S254" s="102"/>
    </row>
    <row r="255" spans="14:19" ht="12.75" customHeight="1" x14ac:dyDescent="0.2">
      <c r="N255" s="15"/>
      <c r="S255" s="102"/>
    </row>
    <row r="256" spans="14:19" ht="12.75" customHeight="1" x14ac:dyDescent="0.2">
      <c r="N256" s="15"/>
      <c r="S256" s="102"/>
    </row>
    <row r="257" spans="14:19" ht="12.75" customHeight="1" x14ac:dyDescent="0.2">
      <c r="N257" s="15"/>
      <c r="S257" s="102"/>
    </row>
    <row r="258" spans="14:19" ht="12.75" customHeight="1" x14ac:dyDescent="0.2">
      <c r="N258" s="15"/>
      <c r="S258" s="102"/>
    </row>
    <row r="259" spans="14:19" ht="12.75" customHeight="1" x14ac:dyDescent="0.2">
      <c r="N259" s="15"/>
      <c r="S259" s="102"/>
    </row>
    <row r="260" spans="14:19" ht="12.75" customHeight="1" x14ac:dyDescent="0.2">
      <c r="N260" s="15"/>
      <c r="S260" s="102"/>
    </row>
    <row r="261" spans="14:19" ht="12.75" customHeight="1" x14ac:dyDescent="0.2">
      <c r="N261" s="15"/>
      <c r="S261" s="102"/>
    </row>
    <row r="262" spans="14:19" ht="12.75" customHeight="1" x14ac:dyDescent="0.2">
      <c r="N262" s="15"/>
      <c r="S262" s="102"/>
    </row>
    <row r="263" spans="14:19" ht="12.75" customHeight="1" x14ac:dyDescent="0.2">
      <c r="N263" s="15"/>
      <c r="S263" s="102"/>
    </row>
    <row r="264" spans="14:19" ht="12.75" customHeight="1" x14ac:dyDescent="0.2">
      <c r="N264" s="15"/>
      <c r="S264" s="102"/>
    </row>
    <row r="265" spans="14:19" ht="12.75" customHeight="1" x14ac:dyDescent="0.2">
      <c r="N265" s="15"/>
      <c r="S265" s="102"/>
    </row>
    <row r="266" spans="14:19" ht="12.75" customHeight="1" x14ac:dyDescent="0.2">
      <c r="N266" s="15"/>
      <c r="S266" s="102"/>
    </row>
    <row r="267" spans="14:19" ht="12.75" customHeight="1" x14ac:dyDescent="0.2">
      <c r="N267" s="15"/>
      <c r="S267" s="102"/>
    </row>
    <row r="268" spans="14:19" ht="12.75" customHeight="1" x14ac:dyDescent="0.2">
      <c r="N268" s="15"/>
      <c r="S268" s="102"/>
    </row>
    <row r="269" spans="14:19" ht="12.75" customHeight="1" x14ac:dyDescent="0.2">
      <c r="N269" s="15"/>
      <c r="S269" s="102"/>
    </row>
    <row r="270" spans="14:19" ht="12.75" customHeight="1" x14ac:dyDescent="0.2">
      <c r="N270" s="15"/>
      <c r="S270" s="102"/>
    </row>
    <row r="271" spans="14:19" ht="12.75" customHeight="1" x14ac:dyDescent="0.2">
      <c r="N271" s="15"/>
      <c r="S271" s="102"/>
    </row>
    <row r="272" spans="14:19" ht="12.75" customHeight="1" x14ac:dyDescent="0.2">
      <c r="N272" s="15"/>
      <c r="S272" s="102"/>
    </row>
    <row r="273" spans="14:19" ht="12.75" customHeight="1" x14ac:dyDescent="0.2">
      <c r="N273" s="15"/>
      <c r="S273" s="102"/>
    </row>
    <row r="274" spans="14:19" ht="12.75" customHeight="1" x14ac:dyDescent="0.2">
      <c r="N274" s="15"/>
      <c r="S274" s="102"/>
    </row>
    <row r="275" spans="14:19" ht="12.75" customHeight="1" x14ac:dyDescent="0.2">
      <c r="N275" s="15"/>
      <c r="S275" s="102"/>
    </row>
    <row r="276" spans="14:19" ht="12.75" customHeight="1" x14ac:dyDescent="0.2">
      <c r="N276" s="15"/>
      <c r="S276" s="102"/>
    </row>
    <row r="277" spans="14:19" ht="12.75" customHeight="1" x14ac:dyDescent="0.2">
      <c r="N277" s="15"/>
      <c r="S277" s="102"/>
    </row>
    <row r="278" spans="14:19" ht="12.75" customHeight="1" x14ac:dyDescent="0.2">
      <c r="N278" s="15"/>
      <c r="S278" s="102"/>
    </row>
    <row r="279" spans="14:19" ht="12.75" customHeight="1" x14ac:dyDescent="0.2">
      <c r="N279" s="15"/>
      <c r="S279" s="102"/>
    </row>
    <row r="280" spans="14:19" ht="12.75" customHeight="1" x14ac:dyDescent="0.2">
      <c r="N280" s="15"/>
      <c r="S280" s="102"/>
    </row>
    <row r="281" spans="14:19" ht="12.75" customHeight="1" x14ac:dyDescent="0.2">
      <c r="N281" s="15"/>
      <c r="S281" s="102"/>
    </row>
    <row r="282" spans="14:19" ht="12.75" customHeight="1" x14ac:dyDescent="0.2">
      <c r="N282" s="15"/>
      <c r="S282" s="102"/>
    </row>
    <row r="283" spans="14:19" ht="12.75" customHeight="1" x14ac:dyDescent="0.2">
      <c r="N283" s="15"/>
      <c r="S283" s="102"/>
    </row>
    <row r="284" spans="14:19" ht="12.75" customHeight="1" x14ac:dyDescent="0.2">
      <c r="N284" s="15"/>
      <c r="S284" s="102"/>
    </row>
    <row r="285" spans="14:19" ht="12.75" customHeight="1" x14ac:dyDescent="0.2">
      <c r="N285" s="15"/>
      <c r="S285" s="102"/>
    </row>
    <row r="286" spans="14:19" ht="12.75" customHeight="1" x14ac:dyDescent="0.2">
      <c r="N286" s="15"/>
      <c r="S286" s="102"/>
    </row>
    <row r="287" spans="14:19" ht="12.75" customHeight="1" x14ac:dyDescent="0.2">
      <c r="N287" s="15"/>
      <c r="S287" s="102"/>
    </row>
    <row r="288" spans="14:19" ht="12.75" customHeight="1" x14ac:dyDescent="0.2">
      <c r="N288" s="15"/>
      <c r="S288" s="102"/>
    </row>
    <row r="289" spans="14:19" ht="12.75" customHeight="1" x14ac:dyDescent="0.2">
      <c r="N289" s="15"/>
      <c r="S289" s="102"/>
    </row>
    <row r="290" spans="14:19" ht="12.75" customHeight="1" x14ac:dyDescent="0.2">
      <c r="N290" s="15"/>
      <c r="S290" s="102"/>
    </row>
    <row r="291" spans="14:19" ht="12.75" customHeight="1" x14ac:dyDescent="0.2">
      <c r="N291" s="15"/>
      <c r="S291" s="102"/>
    </row>
    <row r="292" spans="14:19" ht="12.75" customHeight="1" x14ac:dyDescent="0.2">
      <c r="N292" s="15"/>
      <c r="S292" s="102"/>
    </row>
    <row r="293" spans="14:19" ht="12.75" customHeight="1" x14ac:dyDescent="0.2">
      <c r="N293" s="15"/>
      <c r="S293" s="102"/>
    </row>
    <row r="294" spans="14:19" ht="12.75" customHeight="1" x14ac:dyDescent="0.2">
      <c r="N294" s="15"/>
      <c r="S294" s="102"/>
    </row>
    <row r="295" spans="14:19" ht="12.75" customHeight="1" x14ac:dyDescent="0.2">
      <c r="N295" s="15"/>
      <c r="S295" s="102"/>
    </row>
    <row r="296" spans="14:19" ht="12.75" customHeight="1" x14ac:dyDescent="0.2">
      <c r="N296" s="15"/>
      <c r="S296" s="102"/>
    </row>
    <row r="297" spans="14:19" ht="12.75" customHeight="1" x14ac:dyDescent="0.2">
      <c r="N297" s="15"/>
      <c r="S297" s="102"/>
    </row>
    <row r="298" spans="14:19" ht="12.75" customHeight="1" x14ac:dyDescent="0.2">
      <c r="N298" s="15"/>
      <c r="S298" s="102"/>
    </row>
    <row r="299" spans="14:19" ht="12.75" customHeight="1" x14ac:dyDescent="0.2">
      <c r="N299" s="15"/>
      <c r="S299" s="102"/>
    </row>
    <row r="300" spans="14:19" ht="12.75" customHeight="1" x14ac:dyDescent="0.2">
      <c r="N300" s="15"/>
      <c r="S300" s="102"/>
    </row>
    <row r="301" spans="14:19" ht="12.75" customHeight="1" x14ac:dyDescent="0.2">
      <c r="N301" s="15"/>
      <c r="S301" s="102"/>
    </row>
    <row r="302" spans="14:19" ht="12.75" customHeight="1" x14ac:dyDescent="0.2">
      <c r="N302" s="15"/>
      <c r="S302" s="102"/>
    </row>
    <row r="303" spans="14:19" ht="12.75" customHeight="1" x14ac:dyDescent="0.2">
      <c r="N303" s="15"/>
      <c r="S303" s="102"/>
    </row>
    <row r="304" spans="14:19" ht="12.75" customHeight="1" x14ac:dyDescent="0.2">
      <c r="N304" s="15"/>
      <c r="S304" s="102"/>
    </row>
    <row r="305" spans="14:19" ht="12.75" customHeight="1" x14ac:dyDescent="0.2">
      <c r="N305" s="15"/>
      <c r="S305" s="102"/>
    </row>
    <row r="306" spans="14:19" ht="12.75" customHeight="1" x14ac:dyDescent="0.2">
      <c r="N306" s="15"/>
      <c r="S306" s="102"/>
    </row>
    <row r="307" spans="14:19" ht="12.75" customHeight="1" x14ac:dyDescent="0.2">
      <c r="N307" s="15"/>
      <c r="S307" s="102"/>
    </row>
    <row r="308" spans="14:19" ht="12.75" customHeight="1" x14ac:dyDescent="0.2">
      <c r="N308" s="15"/>
      <c r="S308" s="102"/>
    </row>
    <row r="309" spans="14:19" ht="12.75" customHeight="1" x14ac:dyDescent="0.2">
      <c r="N309" s="15"/>
      <c r="S309" s="102"/>
    </row>
    <row r="310" spans="14:19" ht="12.75" customHeight="1" x14ac:dyDescent="0.2">
      <c r="N310" s="15"/>
      <c r="S310" s="102"/>
    </row>
    <row r="311" spans="14:19" ht="12.75" customHeight="1" x14ac:dyDescent="0.2">
      <c r="N311" s="15"/>
      <c r="S311" s="102"/>
    </row>
    <row r="312" spans="14:19" ht="12.75" customHeight="1" x14ac:dyDescent="0.2">
      <c r="N312" s="15"/>
      <c r="S312" s="102"/>
    </row>
    <row r="313" spans="14:19" ht="12.75" customHeight="1" x14ac:dyDescent="0.2">
      <c r="N313" s="15"/>
      <c r="S313" s="102"/>
    </row>
    <row r="314" spans="14:19" ht="12.75" customHeight="1" x14ac:dyDescent="0.2">
      <c r="N314" s="15"/>
      <c r="S314" s="102"/>
    </row>
    <row r="315" spans="14:19" ht="12.75" customHeight="1" x14ac:dyDescent="0.2">
      <c r="N315" s="15"/>
      <c r="S315" s="102"/>
    </row>
    <row r="316" spans="14:19" ht="12.75" customHeight="1" x14ac:dyDescent="0.2">
      <c r="N316" s="15"/>
      <c r="S316" s="102"/>
    </row>
    <row r="317" spans="14:19" ht="12.75" customHeight="1" x14ac:dyDescent="0.2">
      <c r="N317" s="15"/>
      <c r="S317" s="102"/>
    </row>
    <row r="318" spans="14:19" ht="12.75" customHeight="1" x14ac:dyDescent="0.2">
      <c r="N318" s="15"/>
      <c r="S318" s="102"/>
    </row>
    <row r="319" spans="14:19" ht="12.75" customHeight="1" x14ac:dyDescent="0.2">
      <c r="N319" s="15"/>
      <c r="S319" s="102"/>
    </row>
    <row r="320" spans="14:19" ht="12.75" customHeight="1" x14ac:dyDescent="0.2">
      <c r="N320" s="15"/>
      <c r="S320" s="102"/>
    </row>
    <row r="321" spans="14:19" ht="12.75" customHeight="1" x14ac:dyDescent="0.2">
      <c r="N321" s="15"/>
      <c r="S321" s="102"/>
    </row>
    <row r="322" spans="14:19" ht="12.75" customHeight="1" x14ac:dyDescent="0.2">
      <c r="N322" s="15"/>
      <c r="S322" s="102"/>
    </row>
    <row r="323" spans="14:19" ht="12.75" customHeight="1" x14ac:dyDescent="0.2">
      <c r="N323" s="15"/>
      <c r="S323" s="102"/>
    </row>
    <row r="324" spans="14:19" ht="12.75" customHeight="1" x14ac:dyDescent="0.2">
      <c r="N324" s="15"/>
      <c r="S324" s="102"/>
    </row>
    <row r="325" spans="14:19" ht="12.75" customHeight="1" x14ac:dyDescent="0.2">
      <c r="N325" s="15"/>
      <c r="S325" s="102"/>
    </row>
    <row r="326" spans="14:19" ht="12.75" customHeight="1" x14ac:dyDescent="0.2">
      <c r="N326" s="15"/>
      <c r="S326" s="102"/>
    </row>
    <row r="327" spans="14:19" ht="12.75" customHeight="1" x14ac:dyDescent="0.2">
      <c r="N327" s="15"/>
      <c r="S327" s="102"/>
    </row>
    <row r="328" spans="14:19" ht="12.75" customHeight="1" x14ac:dyDescent="0.2">
      <c r="N328" s="15"/>
      <c r="S328" s="102"/>
    </row>
    <row r="329" spans="14:19" ht="12.75" customHeight="1" x14ac:dyDescent="0.2">
      <c r="N329" s="15"/>
      <c r="S329" s="102"/>
    </row>
    <row r="330" spans="14:19" ht="12.75" customHeight="1" x14ac:dyDescent="0.2">
      <c r="N330" s="15"/>
      <c r="S330" s="102"/>
    </row>
    <row r="331" spans="14:19" ht="12.75" customHeight="1" x14ac:dyDescent="0.2">
      <c r="N331" s="15"/>
      <c r="S331" s="102"/>
    </row>
    <row r="332" spans="14:19" ht="12.75" customHeight="1" x14ac:dyDescent="0.2">
      <c r="N332" s="15"/>
      <c r="S332" s="102"/>
    </row>
    <row r="333" spans="14:19" ht="12.75" customHeight="1" x14ac:dyDescent="0.2">
      <c r="N333" s="15"/>
      <c r="S333" s="102"/>
    </row>
    <row r="334" spans="14:19" ht="12.75" customHeight="1" x14ac:dyDescent="0.2">
      <c r="N334" s="15"/>
      <c r="S334" s="102"/>
    </row>
    <row r="335" spans="14:19" ht="12.75" customHeight="1" x14ac:dyDescent="0.2">
      <c r="N335" s="15"/>
      <c r="S335" s="102"/>
    </row>
    <row r="336" spans="14:19" ht="12.75" customHeight="1" x14ac:dyDescent="0.2">
      <c r="N336" s="15"/>
      <c r="S336" s="102"/>
    </row>
    <row r="337" spans="14:19" ht="12.75" customHeight="1" x14ac:dyDescent="0.2">
      <c r="N337" s="15"/>
      <c r="S337" s="102"/>
    </row>
    <row r="338" spans="14:19" ht="12.75" customHeight="1" x14ac:dyDescent="0.2">
      <c r="N338" s="15"/>
      <c r="S338" s="102"/>
    </row>
    <row r="339" spans="14:19" ht="12.75" customHeight="1" x14ac:dyDescent="0.2">
      <c r="N339" s="15"/>
      <c r="S339" s="102"/>
    </row>
    <row r="340" spans="14:19" ht="12.75" customHeight="1" x14ac:dyDescent="0.2">
      <c r="N340" s="15"/>
      <c r="S340" s="102"/>
    </row>
    <row r="341" spans="14:19" ht="12.75" customHeight="1" x14ac:dyDescent="0.2">
      <c r="N341" s="15"/>
      <c r="S341" s="102"/>
    </row>
    <row r="342" spans="14:19" ht="12.75" customHeight="1" x14ac:dyDescent="0.2">
      <c r="N342" s="15"/>
      <c r="S342" s="102"/>
    </row>
    <row r="343" spans="14:19" ht="12.75" customHeight="1" x14ac:dyDescent="0.2">
      <c r="N343" s="15"/>
      <c r="S343" s="102"/>
    </row>
    <row r="344" spans="14:19" ht="12.75" customHeight="1" x14ac:dyDescent="0.2">
      <c r="N344" s="15"/>
      <c r="S344" s="102"/>
    </row>
    <row r="345" spans="14:19" ht="12.75" customHeight="1" x14ac:dyDescent="0.2">
      <c r="N345" s="15"/>
      <c r="S345" s="102"/>
    </row>
    <row r="346" spans="14:19" ht="12.75" customHeight="1" x14ac:dyDescent="0.2">
      <c r="N346" s="15"/>
      <c r="S346" s="102"/>
    </row>
    <row r="347" spans="14:19" ht="12.75" customHeight="1" x14ac:dyDescent="0.2">
      <c r="N347" s="15"/>
      <c r="S347" s="102"/>
    </row>
    <row r="348" spans="14:19" ht="12.75" customHeight="1" x14ac:dyDescent="0.2">
      <c r="N348" s="15"/>
      <c r="S348" s="102"/>
    </row>
    <row r="349" spans="14:19" ht="12.75" customHeight="1" x14ac:dyDescent="0.2">
      <c r="N349" s="15"/>
      <c r="S349" s="102"/>
    </row>
    <row r="350" spans="14:19" ht="12.75" customHeight="1" x14ac:dyDescent="0.2">
      <c r="N350" s="15"/>
      <c r="S350" s="102"/>
    </row>
    <row r="351" spans="14:19" ht="12.75" customHeight="1" x14ac:dyDescent="0.2">
      <c r="N351" s="15"/>
      <c r="S351" s="102"/>
    </row>
    <row r="352" spans="14:19" ht="12.75" customHeight="1" x14ac:dyDescent="0.2">
      <c r="N352" s="15"/>
      <c r="S352" s="102"/>
    </row>
    <row r="353" spans="14:19" ht="12.75" customHeight="1" x14ac:dyDescent="0.2">
      <c r="N353" s="15"/>
      <c r="S353" s="102"/>
    </row>
    <row r="354" spans="14:19" ht="12.75" customHeight="1" x14ac:dyDescent="0.2">
      <c r="N354" s="15"/>
      <c r="S354" s="102"/>
    </row>
    <row r="355" spans="14:19" ht="12.75" customHeight="1" x14ac:dyDescent="0.2">
      <c r="N355" s="15"/>
      <c r="S355" s="102"/>
    </row>
    <row r="356" spans="14:19" ht="12.75" customHeight="1" x14ac:dyDescent="0.2">
      <c r="N356" s="15"/>
      <c r="S356" s="102"/>
    </row>
    <row r="357" spans="14:19" ht="12.75" customHeight="1" x14ac:dyDescent="0.2">
      <c r="N357" s="15"/>
      <c r="S357" s="102"/>
    </row>
    <row r="358" spans="14:19" ht="12.75" customHeight="1" x14ac:dyDescent="0.2">
      <c r="N358" s="15"/>
      <c r="S358" s="102"/>
    </row>
    <row r="359" spans="14:19" ht="12.75" customHeight="1" x14ac:dyDescent="0.2">
      <c r="N359" s="15"/>
      <c r="S359" s="102"/>
    </row>
    <row r="360" spans="14:19" ht="12.75" customHeight="1" x14ac:dyDescent="0.2">
      <c r="N360" s="15"/>
      <c r="S360" s="102"/>
    </row>
    <row r="361" spans="14:19" ht="12.75" customHeight="1" x14ac:dyDescent="0.2">
      <c r="N361" s="15"/>
      <c r="S361" s="102"/>
    </row>
    <row r="362" spans="14:19" ht="12.75" customHeight="1" x14ac:dyDescent="0.2">
      <c r="N362" s="15"/>
      <c r="S362" s="102"/>
    </row>
    <row r="363" spans="14:19" ht="12.75" customHeight="1" x14ac:dyDescent="0.2">
      <c r="N363" s="15"/>
      <c r="S363" s="102"/>
    </row>
    <row r="364" spans="14:19" ht="12.75" customHeight="1" x14ac:dyDescent="0.2">
      <c r="N364" s="15"/>
      <c r="S364" s="102"/>
    </row>
    <row r="365" spans="14:19" ht="12.75" customHeight="1" x14ac:dyDescent="0.2">
      <c r="N365" s="15"/>
      <c r="S365" s="102"/>
    </row>
    <row r="366" spans="14:19" ht="12.75" customHeight="1" x14ac:dyDescent="0.2">
      <c r="N366" s="15"/>
      <c r="S366" s="102"/>
    </row>
    <row r="367" spans="14:19" ht="12.75" customHeight="1" x14ac:dyDescent="0.2">
      <c r="N367" s="15"/>
      <c r="S367" s="102"/>
    </row>
    <row r="368" spans="14:19" ht="12.75" customHeight="1" x14ac:dyDescent="0.2">
      <c r="N368" s="15"/>
      <c r="S368" s="102"/>
    </row>
    <row r="369" spans="14:19" ht="12.75" customHeight="1" x14ac:dyDescent="0.2">
      <c r="N369" s="15"/>
      <c r="S369" s="102"/>
    </row>
    <row r="370" spans="14:19" ht="12.75" customHeight="1" x14ac:dyDescent="0.2">
      <c r="N370" s="15"/>
      <c r="S370" s="102"/>
    </row>
    <row r="371" spans="14:19" ht="12.75" customHeight="1" x14ac:dyDescent="0.2">
      <c r="N371" s="15"/>
      <c r="S371" s="102"/>
    </row>
    <row r="372" spans="14:19" ht="12.75" customHeight="1" x14ac:dyDescent="0.2">
      <c r="N372" s="15"/>
      <c r="S372" s="102"/>
    </row>
    <row r="373" spans="14:19" ht="12.75" customHeight="1" x14ac:dyDescent="0.2">
      <c r="N373" s="15"/>
      <c r="S373" s="102"/>
    </row>
    <row r="374" spans="14:19" ht="12.75" customHeight="1" x14ac:dyDescent="0.2">
      <c r="N374" s="15"/>
      <c r="S374" s="102"/>
    </row>
    <row r="375" spans="14:19" ht="12.75" customHeight="1" x14ac:dyDescent="0.2">
      <c r="N375" s="15"/>
      <c r="S375" s="102"/>
    </row>
    <row r="376" spans="14:19" ht="12.75" customHeight="1" x14ac:dyDescent="0.2">
      <c r="N376" s="15"/>
      <c r="S376" s="102"/>
    </row>
    <row r="377" spans="14:19" ht="12.75" customHeight="1" x14ac:dyDescent="0.2">
      <c r="N377" s="15"/>
      <c r="S377" s="102"/>
    </row>
    <row r="378" spans="14:19" ht="12.75" customHeight="1" x14ac:dyDescent="0.2">
      <c r="N378" s="15"/>
      <c r="S378" s="102"/>
    </row>
    <row r="379" spans="14:19" ht="12.75" customHeight="1" x14ac:dyDescent="0.2">
      <c r="N379" s="15"/>
      <c r="S379" s="102"/>
    </row>
    <row r="380" spans="14:19" ht="12.75" customHeight="1" x14ac:dyDescent="0.2">
      <c r="N380" s="15"/>
      <c r="S380" s="102"/>
    </row>
    <row r="381" spans="14:19" ht="12.75" customHeight="1" x14ac:dyDescent="0.2">
      <c r="N381" s="15"/>
      <c r="S381" s="102"/>
    </row>
    <row r="382" spans="14:19" ht="12.75" customHeight="1" x14ac:dyDescent="0.2">
      <c r="N382" s="15"/>
      <c r="S382" s="102"/>
    </row>
    <row r="383" spans="14:19" ht="12.75" customHeight="1" x14ac:dyDescent="0.2">
      <c r="N383" s="15"/>
      <c r="S383" s="102"/>
    </row>
    <row r="384" spans="14:19" ht="12.75" customHeight="1" x14ac:dyDescent="0.2">
      <c r="N384" s="15"/>
      <c r="S384" s="102"/>
    </row>
    <row r="385" spans="14:19" ht="12.75" customHeight="1" x14ac:dyDescent="0.2">
      <c r="N385" s="15"/>
      <c r="S385" s="102"/>
    </row>
    <row r="386" spans="14:19" ht="12.75" customHeight="1" x14ac:dyDescent="0.2">
      <c r="N386" s="15"/>
      <c r="S386" s="102"/>
    </row>
    <row r="387" spans="14:19" ht="12.75" customHeight="1" x14ac:dyDescent="0.2">
      <c r="N387" s="15"/>
      <c r="S387" s="102"/>
    </row>
    <row r="388" spans="14:19" ht="12.75" customHeight="1" x14ac:dyDescent="0.2">
      <c r="N388" s="15"/>
      <c r="S388" s="102"/>
    </row>
    <row r="389" spans="14:19" ht="12.75" customHeight="1" x14ac:dyDescent="0.2">
      <c r="N389" s="15"/>
      <c r="S389" s="102"/>
    </row>
    <row r="390" spans="14:19" ht="12.75" customHeight="1" x14ac:dyDescent="0.2">
      <c r="N390" s="15"/>
      <c r="S390" s="102"/>
    </row>
    <row r="391" spans="14:19" ht="12.75" customHeight="1" x14ac:dyDescent="0.2">
      <c r="N391" s="15"/>
      <c r="S391" s="102"/>
    </row>
    <row r="392" spans="14:19" ht="12.75" customHeight="1" x14ac:dyDescent="0.2">
      <c r="N392" s="15"/>
      <c r="S392" s="102"/>
    </row>
    <row r="393" spans="14:19" ht="12.75" customHeight="1" x14ac:dyDescent="0.2">
      <c r="N393" s="15"/>
      <c r="S393" s="102"/>
    </row>
    <row r="394" spans="14:19" ht="12.75" customHeight="1" x14ac:dyDescent="0.2">
      <c r="N394" s="15"/>
      <c r="S394" s="102"/>
    </row>
    <row r="395" spans="14:19" ht="12.75" customHeight="1" x14ac:dyDescent="0.2">
      <c r="N395" s="15"/>
      <c r="S395" s="102"/>
    </row>
    <row r="396" spans="14:19" ht="12.75" customHeight="1" x14ac:dyDescent="0.2">
      <c r="N396" s="15"/>
      <c r="S396" s="102"/>
    </row>
    <row r="397" spans="14:19" ht="12.75" customHeight="1" x14ac:dyDescent="0.2">
      <c r="N397" s="15"/>
      <c r="S397" s="102"/>
    </row>
    <row r="398" spans="14:19" ht="12.75" customHeight="1" x14ac:dyDescent="0.2">
      <c r="N398" s="15"/>
      <c r="S398" s="102"/>
    </row>
    <row r="399" spans="14:19" ht="12.75" customHeight="1" x14ac:dyDescent="0.2">
      <c r="N399" s="15"/>
      <c r="S399" s="102"/>
    </row>
    <row r="400" spans="14:19" ht="12.75" customHeight="1" x14ac:dyDescent="0.2">
      <c r="N400" s="15"/>
      <c r="S400" s="102"/>
    </row>
    <row r="401" spans="14:19" ht="12.75" customHeight="1" x14ac:dyDescent="0.2">
      <c r="N401" s="15"/>
      <c r="S401" s="102"/>
    </row>
    <row r="402" spans="14:19" ht="12.75" customHeight="1" x14ac:dyDescent="0.2">
      <c r="N402" s="15"/>
      <c r="S402" s="102"/>
    </row>
    <row r="403" spans="14:19" ht="12.75" customHeight="1" x14ac:dyDescent="0.2">
      <c r="N403" s="15"/>
      <c r="S403" s="102"/>
    </row>
    <row r="404" spans="14:19" ht="12.75" customHeight="1" x14ac:dyDescent="0.2">
      <c r="N404" s="15"/>
      <c r="S404" s="102"/>
    </row>
    <row r="405" spans="14:19" ht="12.75" customHeight="1" x14ac:dyDescent="0.2">
      <c r="N405" s="15"/>
      <c r="S405" s="102"/>
    </row>
    <row r="406" spans="14:19" ht="12.75" customHeight="1" x14ac:dyDescent="0.2">
      <c r="N406" s="15"/>
      <c r="S406" s="102"/>
    </row>
    <row r="407" spans="14:19" ht="12.75" customHeight="1" x14ac:dyDescent="0.2">
      <c r="N407" s="15"/>
      <c r="S407" s="102"/>
    </row>
    <row r="408" spans="14:19" ht="12.75" customHeight="1" x14ac:dyDescent="0.2">
      <c r="N408" s="15"/>
      <c r="S408" s="102"/>
    </row>
    <row r="409" spans="14:19" ht="12.75" customHeight="1" x14ac:dyDescent="0.2">
      <c r="N409" s="15"/>
      <c r="S409" s="102"/>
    </row>
    <row r="410" spans="14:19" ht="12.75" customHeight="1" x14ac:dyDescent="0.2">
      <c r="N410" s="15"/>
      <c r="S410" s="102"/>
    </row>
    <row r="411" spans="14:19" ht="12.75" customHeight="1" x14ac:dyDescent="0.2">
      <c r="N411" s="15"/>
      <c r="S411" s="102"/>
    </row>
    <row r="412" spans="14:19" ht="12.75" customHeight="1" x14ac:dyDescent="0.2">
      <c r="N412" s="15"/>
      <c r="S412" s="102"/>
    </row>
    <row r="413" spans="14:19" ht="12.75" customHeight="1" x14ac:dyDescent="0.2">
      <c r="N413" s="15"/>
      <c r="S413" s="102"/>
    </row>
    <row r="414" spans="14:19" ht="12.75" customHeight="1" x14ac:dyDescent="0.2">
      <c r="N414" s="15"/>
      <c r="S414" s="102"/>
    </row>
    <row r="415" spans="14:19" ht="12.75" customHeight="1" x14ac:dyDescent="0.2">
      <c r="N415" s="15"/>
      <c r="S415" s="102"/>
    </row>
    <row r="416" spans="14:19" ht="12.75" customHeight="1" x14ac:dyDescent="0.2">
      <c r="N416" s="15"/>
      <c r="S416" s="102"/>
    </row>
    <row r="417" spans="14:19" ht="12.75" customHeight="1" x14ac:dyDescent="0.2">
      <c r="N417" s="15"/>
      <c r="S417" s="102"/>
    </row>
    <row r="418" spans="14:19" ht="12.75" customHeight="1" x14ac:dyDescent="0.2">
      <c r="N418" s="15"/>
      <c r="S418" s="102"/>
    </row>
    <row r="419" spans="14:19" ht="12.75" customHeight="1" x14ac:dyDescent="0.2">
      <c r="N419" s="15"/>
      <c r="S419" s="102"/>
    </row>
    <row r="420" spans="14:19" ht="12.75" customHeight="1" x14ac:dyDescent="0.2">
      <c r="N420" s="15"/>
      <c r="S420" s="102"/>
    </row>
    <row r="421" spans="14:19" ht="12.75" customHeight="1" x14ac:dyDescent="0.2">
      <c r="N421" s="15"/>
      <c r="S421" s="102"/>
    </row>
    <row r="422" spans="14:19" ht="12.75" customHeight="1" x14ac:dyDescent="0.2">
      <c r="N422" s="15"/>
      <c r="S422" s="102"/>
    </row>
    <row r="423" spans="14:19" ht="12.75" customHeight="1" x14ac:dyDescent="0.2">
      <c r="N423" s="15"/>
      <c r="S423" s="102"/>
    </row>
    <row r="424" spans="14:19" ht="12.75" customHeight="1" x14ac:dyDescent="0.2">
      <c r="N424" s="15"/>
      <c r="S424" s="102"/>
    </row>
    <row r="425" spans="14:19" ht="12.75" customHeight="1" x14ac:dyDescent="0.2">
      <c r="N425" s="15"/>
      <c r="S425" s="102"/>
    </row>
    <row r="426" spans="14:19" ht="12.75" customHeight="1" x14ac:dyDescent="0.2">
      <c r="N426" s="15"/>
      <c r="S426" s="102"/>
    </row>
    <row r="427" spans="14:19" ht="12.75" customHeight="1" x14ac:dyDescent="0.2">
      <c r="N427" s="15"/>
      <c r="S427" s="102"/>
    </row>
    <row r="428" spans="14:19" ht="12.75" customHeight="1" x14ac:dyDescent="0.2">
      <c r="N428" s="15"/>
      <c r="S428" s="102"/>
    </row>
    <row r="429" spans="14:19" ht="12.75" customHeight="1" x14ac:dyDescent="0.2">
      <c r="N429" s="15"/>
      <c r="S429" s="102"/>
    </row>
    <row r="430" spans="14:19" ht="12.75" customHeight="1" x14ac:dyDescent="0.2">
      <c r="N430" s="15"/>
      <c r="S430" s="102"/>
    </row>
    <row r="431" spans="14:19" ht="12.75" customHeight="1" x14ac:dyDescent="0.2">
      <c r="N431" s="15"/>
      <c r="S431" s="102"/>
    </row>
    <row r="432" spans="14:19" ht="12.75" customHeight="1" x14ac:dyDescent="0.2">
      <c r="N432" s="15"/>
      <c r="S432" s="102"/>
    </row>
    <row r="433" spans="14:19" ht="12.75" customHeight="1" x14ac:dyDescent="0.2">
      <c r="N433" s="15"/>
      <c r="S433" s="102"/>
    </row>
    <row r="434" spans="14:19" ht="12.75" customHeight="1" x14ac:dyDescent="0.2">
      <c r="N434" s="15"/>
      <c r="S434" s="102"/>
    </row>
    <row r="435" spans="14:19" ht="12.75" customHeight="1" x14ac:dyDescent="0.2">
      <c r="N435" s="15"/>
      <c r="S435" s="102"/>
    </row>
    <row r="436" spans="14:19" ht="12.75" customHeight="1" x14ac:dyDescent="0.2">
      <c r="N436" s="15"/>
      <c r="S436" s="102"/>
    </row>
    <row r="437" spans="14:19" ht="12.75" customHeight="1" x14ac:dyDescent="0.2">
      <c r="N437" s="15"/>
      <c r="S437" s="102"/>
    </row>
    <row r="438" spans="14:19" ht="12.75" customHeight="1" x14ac:dyDescent="0.2">
      <c r="N438" s="15"/>
      <c r="S438" s="102"/>
    </row>
    <row r="439" spans="14:19" ht="12.75" customHeight="1" x14ac:dyDescent="0.2">
      <c r="N439" s="15"/>
      <c r="S439" s="102"/>
    </row>
    <row r="440" spans="14:19" ht="12.75" customHeight="1" x14ac:dyDescent="0.2">
      <c r="N440" s="15"/>
      <c r="S440" s="102"/>
    </row>
    <row r="441" spans="14:19" ht="12.75" customHeight="1" x14ac:dyDescent="0.2">
      <c r="N441" s="15"/>
      <c r="S441" s="102"/>
    </row>
    <row r="442" spans="14:19" ht="12.75" customHeight="1" x14ac:dyDescent="0.2">
      <c r="N442" s="15"/>
      <c r="S442" s="102"/>
    </row>
    <row r="443" spans="14:19" ht="12.75" customHeight="1" x14ac:dyDescent="0.2">
      <c r="N443" s="15"/>
      <c r="S443" s="102"/>
    </row>
    <row r="444" spans="14:19" ht="12.75" customHeight="1" x14ac:dyDescent="0.2">
      <c r="N444" s="15"/>
      <c r="S444" s="102"/>
    </row>
    <row r="445" spans="14:19" ht="12.75" customHeight="1" x14ac:dyDescent="0.2">
      <c r="N445" s="15"/>
      <c r="S445" s="102"/>
    </row>
    <row r="446" spans="14:19" ht="12.75" customHeight="1" x14ac:dyDescent="0.2">
      <c r="N446" s="15"/>
      <c r="S446" s="102"/>
    </row>
    <row r="447" spans="14:19" ht="12.75" customHeight="1" x14ac:dyDescent="0.2">
      <c r="N447" s="15"/>
      <c r="S447" s="102"/>
    </row>
    <row r="448" spans="14:19" ht="12.75" customHeight="1" x14ac:dyDescent="0.2">
      <c r="N448" s="15"/>
      <c r="S448" s="102"/>
    </row>
    <row r="449" spans="14:19" ht="12.75" customHeight="1" x14ac:dyDescent="0.2">
      <c r="N449" s="15"/>
      <c r="S449" s="102"/>
    </row>
    <row r="450" spans="14:19" ht="12.75" customHeight="1" x14ac:dyDescent="0.2">
      <c r="N450" s="15"/>
      <c r="S450" s="102"/>
    </row>
    <row r="451" spans="14:19" ht="12.75" customHeight="1" x14ac:dyDescent="0.2">
      <c r="N451" s="15"/>
      <c r="S451" s="102"/>
    </row>
    <row r="452" spans="14:19" ht="12.75" customHeight="1" x14ac:dyDescent="0.2">
      <c r="N452" s="15"/>
      <c r="S452" s="102"/>
    </row>
    <row r="453" spans="14:19" ht="12.75" customHeight="1" x14ac:dyDescent="0.2">
      <c r="N453" s="15"/>
      <c r="S453" s="102"/>
    </row>
    <row r="454" spans="14:19" ht="12.75" customHeight="1" x14ac:dyDescent="0.2">
      <c r="N454" s="15"/>
      <c r="S454" s="102"/>
    </row>
    <row r="455" spans="14:19" ht="12.75" customHeight="1" x14ac:dyDescent="0.2">
      <c r="N455" s="15"/>
      <c r="S455" s="102"/>
    </row>
    <row r="456" spans="14:19" ht="12.75" customHeight="1" x14ac:dyDescent="0.2">
      <c r="N456" s="15"/>
      <c r="S456" s="102"/>
    </row>
    <row r="457" spans="14:19" ht="12.75" customHeight="1" x14ac:dyDescent="0.2">
      <c r="N457" s="15"/>
      <c r="S457" s="102"/>
    </row>
    <row r="458" spans="14:19" ht="12.75" customHeight="1" x14ac:dyDescent="0.2">
      <c r="N458" s="15"/>
      <c r="S458" s="102"/>
    </row>
    <row r="459" spans="14:19" ht="12.75" customHeight="1" x14ac:dyDescent="0.2">
      <c r="N459" s="15"/>
      <c r="S459" s="102"/>
    </row>
    <row r="460" spans="14:19" ht="12.75" customHeight="1" x14ac:dyDescent="0.2">
      <c r="N460" s="15"/>
      <c r="S460" s="102"/>
    </row>
    <row r="461" spans="14:19" ht="12.75" customHeight="1" x14ac:dyDescent="0.2">
      <c r="N461" s="15"/>
      <c r="S461" s="102"/>
    </row>
    <row r="462" spans="14:19" ht="12.75" customHeight="1" x14ac:dyDescent="0.2">
      <c r="N462" s="15"/>
      <c r="S462" s="102"/>
    </row>
    <row r="463" spans="14:19" ht="12.75" customHeight="1" x14ac:dyDescent="0.2">
      <c r="N463" s="15"/>
      <c r="S463" s="102"/>
    </row>
    <row r="464" spans="14:19" ht="12.75" customHeight="1" x14ac:dyDescent="0.2">
      <c r="N464" s="15"/>
      <c r="S464" s="102"/>
    </row>
    <row r="465" spans="14:19" ht="12.75" customHeight="1" x14ac:dyDescent="0.2">
      <c r="N465" s="15"/>
      <c r="S465" s="102"/>
    </row>
    <row r="466" spans="14:19" ht="12.75" customHeight="1" x14ac:dyDescent="0.2">
      <c r="N466" s="15"/>
      <c r="S466" s="102"/>
    </row>
    <row r="467" spans="14:19" ht="12.75" customHeight="1" x14ac:dyDescent="0.2">
      <c r="N467" s="15"/>
      <c r="S467" s="102"/>
    </row>
    <row r="468" spans="14:19" ht="12.75" customHeight="1" x14ac:dyDescent="0.2">
      <c r="N468" s="15"/>
      <c r="S468" s="102"/>
    </row>
    <row r="469" spans="14:19" ht="12.75" customHeight="1" x14ac:dyDescent="0.2">
      <c r="N469" s="15"/>
      <c r="S469" s="102"/>
    </row>
    <row r="470" spans="14:19" ht="12.75" customHeight="1" x14ac:dyDescent="0.2">
      <c r="N470" s="15"/>
      <c r="S470" s="102"/>
    </row>
    <row r="471" spans="14:19" ht="12.75" customHeight="1" x14ac:dyDescent="0.2">
      <c r="N471" s="15"/>
      <c r="S471" s="102"/>
    </row>
    <row r="472" spans="14:19" ht="12.75" customHeight="1" x14ac:dyDescent="0.2">
      <c r="N472" s="15"/>
      <c r="S472" s="102"/>
    </row>
    <row r="473" spans="14:19" ht="12.75" customHeight="1" x14ac:dyDescent="0.2">
      <c r="N473" s="15"/>
      <c r="S473" s="102"/>
    </row>
    <row r="474" spans="14:19" ht="12.75" customHeight="1" x14ac:dyDescent="0.2">
      <c r="N474" s="15"/>
      <c r="S474" s="102"/>
    </row>
    <row r="475" spans="14:19" ht="12.75" customHeight="1" x14ac:dyDescent="0.2">
      <c r="N475" s="15"/>
      <c r="S475" s="102"/>
    </row>
    <row r="476" spans="14:19" ht="12.75" customHeight="1" x14ac:dyDescent="0.2">
      <c r="N476" s="15"/>
      <c r="S476" s="102"/>
    </row>
    <row r="477" spans="14:19" ht="12.75" customHeight="1" x14ac:dyDescent="0.2">
      <c r="N477" s="15"/>
      <c r="S477" s="102"/>
    </row>
    <row r="478" spans="14:19" ht="12.75" customHeight="1" x14ac:dyDescent="0.2">
      <c r="N478" s="15"/>
      <c r="S478" s="102"/>
    </row>
    <row r="479" spans="14:19" ht="12.75" customHeight="1" x14ac:dyDescent="0.2">
      <c r="N479" s="15"/>
      <c r="S479" s="102"/>
    </row>
    <row r="480" spans="14:19" ht="12.75" customHeight="1" x14ac:dyDescent="0.2">
      <c r="N480" s="15"/>
      <c r="S480" s="102"/>
    </row>
    <row r="481" spans="14:19" ht="12.75" customHeight="1" x14ac:dyDescent="0.2">
      <c r="N481" s="15"/>
      <c r="S481" s="102"/>
    </row>
    <row r="482" spans="14:19" ht="12.75" customHeight="1" x14ac:dyDescent="0.2">
      <c r="N482" s="15"/>
      <c r="S482" s="102"/>
    </row>
    <row r="483" spans="14:19" ht="12.75" customHeight="1" x14ac:dyDescent="0.2">
      <c r="N483" s="15"/>
      <c r="S483" s="102"/>
    </row>
    <row r="484" spans="14:19" ht="12.75" customHeight="1" x14ac:dyDescent="0.2">
      <c r="N484" s="15"/>
      <c r="S484" s="102"/>
    </row>
    <row r="485" spans="14:19" ht="12.75" customHeight="1" x14ac:dyDescent="0.2">
      <c r="N485" s="15"/>
      <c r="S485" s="102"/>
    </row>
    <row r="486" spans="14:19" ht="12.75" customHeight="1" x14ac:dyDescent="0.2">
      <c r="N486" s="15"/>
      <c r="S486" s="102"/>
    </row>
    <row r="487" spans="14:19" ht="12.75" customHeight="1" x14ac:dyDescent="0.2">
      <c r="N487" s="15"/>
      <c r="S487" s="102"/>
    </row>
    <row r="488" spans="14:19" ht="12.75" customHeight="1" x14ac:dyDescent="0.2">
      <c r="N488" s="15"/>
      <c r="S488" s="102"/>
    </row>
    <row r="489" spans="14:19" ht="12.75" customHeight="1" x14ac:dyDescent="0.2">
      <c r="N489" s="15"/>
      <c r="S489" s="102"/>
    </row>
    <row r="490" spans="14:19" ht="12.75" customHeight="1" x14ac:dyDescent="0.2">
      <c r="N490" s="15"/>
      <c r="S490" s="102"/>
    </row>
    <row r="491" spans="14:19" ht="12.75" customHeight="1" x14ac:dyDescent="0.2">
      <c r="N491" s="15"/>
      <c r="S491" s="102"/>
    </row>
    <row r="492" spans="14:19" ht="12.75" customHeight="1" x14ac:dyDescent="0.2">
      <c r="N492" s="15"/>
      <c r="S492" s="102"/>
    </row>
    <row r="493" spans="14:19" ht="12.75" customHeight="1" x14ac:dyDescent="0.2">
      <c r="N493" s="15"/>
      <c r="S493" s="102"/>
    </row>
    <row r="494" spans="14:19" ht="12.75" customHeight="1" x14ac:dyDescent="0.2">
      <c r="N494" s="15"/>
      <c r="S494" s="102"/>
    </row>
    <row r="495" spans="14:19" ht="12.75" customHeight="1" x14ac:dyDescent="0.2">
      <c r="N495" s="15"/>
      <c r="S495" s="102"/>
    </row>
    <row r="496" spans="14:19" ht="12.75" customHeight="1" x14ac:dyDescent="0.2">
      <c r="N496" s="15"/>
      <c r="S496" s="102"/>
    </row>
    <row r="497" spans="14:19" ht="12.75" customHeight="1" x14ac:dyDescent="0.2">
      <c r="N497" s="15"/>
      <c r="S497" s="102"/>
    </row>
    <row r="498" spans="14:19" ht="12.75" customHeight="1" x14ac:dyDescent="0.2">
      <c r="N498" s="15"/>
      <c r="S498" s="102"/>
    </row>
    <row r="499" spans="14:19" ht="12.75" customHeight="1" x14ac:dyDescent="0.2">
      <c r="N499" s="15"/>
      <c r="S499" s="102"/>
    </row>
    <row r="500" spans="14:19" ht="12.75" customHeight="1" x14ac:dyDescent="0.2">
      <c r="N500" s="15"/>
      <c r="S500" s="102"/>
    </row>
    <row r="501" spans="14:19" ht="12.75" customHeight="1" x14ac:dyDescent="0.2">
      <c r="N501" s="15"/>
      <c r="S501" s="102"/>
    </row>
    <row r="502" spans="14:19" ht="12.75" customHeight="1" x14ac:dyDescent="0.2">
      <c r="N502" s="15"/>
      <c r="S502" s="102"/>
    </row>
    <row r="503" spans="14:19" ht="12.75" customHeight="1" x14ac:dyDescent="0.2">
      <c r="N503" s="15"/>
      <c r="S503" s="102"/>
    </row>
    <row r="504" spans="14:19" ht="12.75" customHeight="1" x14ac:dyDescent="0.2">
      <c r="N504" s="15"/>
      <c r="S504" s="102"/>
    </row>
    <row r="505" spans="14:19" ht="12.75" customHeight="1" x14ac:dyDescent="0.2">
      <c r="N505" s="15"/>
      <c r="S505" s="102"/>
    </row>
    <row r="506" spans="14:19" ht="12.75" customHeight="1" x14ac:dyDescent="0.2">
      <c r="N506" s="15"/>
      <c r="S506" s="102"/>
    </row>
    <row r="507" spans="14:19" ht="12.75" customHeight="1" x14ac:dyDescent="0.2">
      <c r="N507" s="15"/>
      <c r="S507" s="102"/>
    </row>
    <row r="508" spans="14:19" ht="12.75" customHeight="1" x14ac:dyDescent="0.2">
      <c r="N508" s="15"/>
      <c r="S508" s="102"/>
    </row>
    <row r="509" spans="14:19" ht="12.75" customHeight="1" x14ac:dyDescent="0.2">
      <c r="N509" s="15"/>
      <c r="S509" s="102"/>
    </row>
    <row r="510" spans="14:19" ht="12.75" customHeight="1" x14ac:dyDescent="0.2">
      <c r="N510" s="15"/>
      <c r="S510" s="102"/>
    </row>
    <row r="511" spans="14:19" ht="12.75" customHeight="1" x14ac:dyDescent="0.2">
      <c r="N511" s="15"/>
      <c r="S511" s="102"/>
    </row>
    <row r="512" spans="14:19" ht="12.75" customHeight="1" x14ac:dyDescent="0.2">
      <c r="N512" s="15"/>
      <c r="S512" s="102"/>
    </row>
    <row r="513" spans="14:19" ht="12.75" customHeight="1" x14ac:dyDescent="0.2">
      <c r="N513" s="15"/>
      <c r="S513" s="102"/>
    </row>
    <row r="514" spans="14:19" ht="12.75" customHeight="1" x14ac:dyDescent="0.2">
      <c r="N514" s="15"/>
      <c r="S514" s="102"/>
    </row>
    <row r="515" spans="14:19" ht="12.75" customHeight="1" x14ac:dyDescent="0.2">
      <c r="N515" s="15"/>
      <c r="S515" s="102"/>
    </row>
    <row r="516" spans="14:19" ht="12.75" customHeight="1" x14ac:dyDescent="0.2">
      <c r="N516" s="15"/>
      <c r="S516" s="102"/>
    </row>
    <row r="517" spans="14:19" ht="12.75" customHeight="1" x14ac:dyDescent="0.2">
      <c r="N517" s="15"/>
      <c r="S517" s="102"/>
    </row>
    <row r="518" spans="14:19" ht="12.75" customHeight="1" x14ac:dyDescent="0.2">
      <c r="N518" s="15"/>
      <c r="S518" s="102"/>
    </row>
    <row r="519" spans="14:19" ht="12.75" customHeight="1" x14ac:dyDescent="0.2">
      <c r="N519" s="15"/>
      <c r="S519" s="102"/>
    </row>
    <row r="520" spans="14:19" ht="12.75" customHeight="1" x14ac:dyDescent="0.2">
      <c r="N520" s="15"/>
      <c r="S520" s="102"/>
    </row>
    <row r="521" spans="14:19" ht="12.75" customHeight="1" x14ac:dyDescent="0.2">
      <c r="N521" s="15"/>
      <c r="S521" s="102"/>
    </row>
    <row r="522" spans="14:19" ht="12.75" customHeight="1" x14ac:dyDescent="0.2">
      <c r="N522" s="15"/>
      <c r="S522" s="102"/>
    </row>
    <row r="523" spans="14:19" ht="12.75" customHeight="1" x14ac:dyDescent="0.2">
      <c r="N523" s="15"/>
      <c r="S523" s="102"/>
    </row>
    <row r="524" spans="14:19" ht="12.75" customHeight="1" x14ac:dyDescent="0.2">
      <c r="N524" s="15"/>
      <c r="S524" s="102"/>
    </row>
    <row r="525" spans="14:19" ht="12.75" customHeight="1" x14ac:dyDescent="0.2">
      <c r="N525" s="15"/>
      <c r="S525" s="102"/>
    </row>
    <row r="526" spans="14:19" ht="12.75" customHeight="1" x14ac:dyDescent="0.2">
      <c r="N526" s="15"/>
      <c r="S526" s="102"/>
    </row>
    <row r="527" spans="14:19" ht="12.75" customHeight="1" x14ac:dyDescent="0.2">
      <c r="N527" s="15"/>
      <c r="S527" s="102"/>
    </row>
    <row r="528" spans="14:19" ht="12.75" customHeight="1" x14ac:dyDescent="0.2">
      <c r="N528" s="15"/>
      <c r="S528" s="102"/>
    </row>
    <row r="529" spans="14:19" ht="12.75" customHeight="1" x14ac:dyDescent="0.2">
      <c r="N529" s="15"/>
      <c r="S529" s="102"/>
    </row>
    <row r="530" spans="14:19" ht="12.75" customHeight="1" x14ac:dyDescent="0.2">
      <c r="N530" s="15"/>
      <c r="S530" s="102"/>
    </row>
    <row r="531" spans="14:19" ht="12.75" customHeight="1" x14ac:dyDescent="0.2">
      <c r="N531" s="15"/>
      <c r="S531" s="102"/>
    </row>
    <row r="532" spans="14:19" ht="12.75" customHeight="1" x14ac:dyDescent="0.2">
      <c r="N532" s="15"/>
      <c r="S532" s="102"/>
    </row>
    <row r="533" spans="14:19" ht="12.75" customHeight="1" x14ac:dyDescent="0.2">
      <c r="N533" s="15"/>
      <c r="S533" s="102"/>
    </row>
    <row r="534" spans="14:19" ht="12.75" customHeight="1" x14ac:dyDescent="0.2">
      <c r="N534" s="15"/>
      <c r="S534" s="102"/>
    </row>
    <row r="535" spans="14:19" ht="12.75" customHeight="1" x14ac:dyDescent="0.2">
      <c r="N535" s="15"/>
      <c r="S535" s="102"/>
    </row>
    <row r="536" spans="14:19" ht="12.75" customHeight="1" x14ac:dyDescent="0.2">
      <c r="N536" s="15"/>
      <c r="S536" s="102"/>
    </row>
    <row r="537" spans="14:19" ht="12.75" customHeight="1" x14ac:dyDescent="0.2">
      <c r="N537" s="15"/>
      <c r="S537" s="102"/>
    </row>
    <row r="538" spans="14:19" ht="12.75" customHeight="1" x14ac:dyDescent="0.2">
      <c r="N538" s="15"/>
      <c r="S538" s="102"/>
    </row>
    <row r="539" spans="14:19" ht="12.75" customHeight="1" x14ac:dyDescent="0.2">
      <c r="N539" s="15"/>
      <c r="S539" s="102"/>
    </row>
    <row r="540" spans="14:19" ht="12.75" customHeight="1" x14ac:dyDescent="0.2">
      <c r="N540" s="15"/>
      <c r="S540" s="102"/>
    </row>
    <row r="541" spans="14:19" ht="12.75" customHeight="1" x14ac:dyDescent="0.2">
      <c r="N541" s="15"/>
      <c r="S541" s="102"/>
    </row>
    <row r="542" spans="14:19" ht="12.75" customHeight="1" x14ac:dyDescent="0.2">
      <c r="N542" s="15"/>
      <c r="S542" s="102"/>
    </row>
    <row r="543" spans="14:19" ht="12.75" customHeight="1" x14ac:dyDescent="0.2">
      <c r="N543" s="15"/>
      <c r="S543" s="102"/>
    </row>
    <row r="544" spans="14:19" ht="12.75" customHeight="1" x14ac:dyDescent="0.2">
      <c r="N544" s="15"/>
      <c r="S544" s="102"/>
    </row>
    <row r="545" spans="14:19" ht="12.75" customHeight="1" x14ac:dyDescent="0.2">
      <c r="N545" s="15"/>
      <c r="S545" s="102"/>
    </row>
    <row r="546" spans="14:19" ht="12.75" customHeight="1" x14ac:dyDescent="0.2">
      <c r="N546" s="15"/>
      <c r="S546" s="102"/>
    </row>
    <row r="547" spans="14:19" ht="12.75" customHeight="1" x14ac:dyDescent="0.2">
      <c r="N547" s="15"/>
      <c r="S547" s="102"/>
    </row>
    <row r="548" spans="14:19" ht="12.75" customHeight="1" x14ac:dyDescent="0.2">
      <c r="N548" s="15"/>
      <c r="S548" s="102"/>
    </row>
    <row r="549" spans="14:19" ht="12.75" customHeight="1" x14ac:dyDescent="0.2">
      <c r="N549" s="15"/>
      <c r="S549" s="102"/>
    </row>
    <row r="550" spans="14:19" ht="12.75" customHeight="1" x14ac:dyDescent="0.2">
      <c r="N550" s="15"/>
      <c r="S550" s="102"/>
    </row>
    <row r="551" spans="14:19" ht="12.75" customHeight="1" x14ac:dyDescent="0.2">
      <c r="N551" s="15"/>
      <c r="S551" s="102"/>
    </row>
    <row r="552" spans="14:19" ht="12.75" customHeight="1" x14ac:dyDescent="0.2">
      <c r="N552" s="15"/>
      <c r="S552" s="102"/>
    </row>
    <row r="553" spans="14:19" ht="12.75" customHeight="1" x14ac:dyDescent="0.2">
      <c r="N553" s="15"/>
      <c r="S553" s="102"/>
    </row>
    <row r="554" spans="14:19" ht="12.75" customHeight="1" x14ac:dyDescent="0.2">
      <c r="N554" s="15"/>
      <c r="S554" s="102"/>
    </row>
    <row r="555" spans="14:19" ht="12.75" customHeight="1" x14ac:dyDescent="0.2">
      <c r="N555" s="15"/>
      <c r="S555" s="102"/>
    </row>
    <row r="556" spans="14:19" ht="12.75" customHeight="1" x14ac:dyDescent="0.2">
      <c r="N556" s="15"/>
      <c r="S556" s="102"/>
    </row>
    <row r="557" spans="14:19" ht="12.75" customHeight="1" x14ac:dyDescent="0.2">
      <c r="N557" s="15"/>
      <c r="S557" s="102"/>
    </row>
    <row r="558" spans="14:19" ht="12.75" customHeight="1" x14ac:dyDescent="0.2">
      <c r="N558" s="15"/>
      <c r="S558" s="102"/>
    </row>
    <row r="559" spans="14:19" ht="12.75" customHeight="1" x14ac:dyDescent="0.2">
      <c r="N559" s="15"/>
      <c r="S559" s="102"/>
    </row>
    <row r="560" spans="14:19" ht="12.75" customHeight="1" x14ac:dyDescent="0.2">
      <c r="N560" s="15"/>
      <c r="S560" s="102"/>
    </row>
    <row r="561" spans="14:19" ht="12.75" customHeight="1" x14ac:dyDescent="0.2">
      <c r="N561" s="15"/>
      <c r="S561" s="102"/>
    </row>
    <row r="562" spans="14:19" ht="12.75" customHeight="1" x14ac:dyDescent="0.2">
      <c r="N562" s="15"/>
      <c r="S562" s="102"/>
    </row>
    <row r="563" spans="14:19" ht="12.75" customHeight="1" x14ac:dyDescent="0.2">
      <c r="N563" s="15"/>
      <c r="S563" s="102"/>
    </row>
    <row r="564" spans="14:19" ht="12.75" customHeight="1" x14ac:dyDescent="0.2">
      <c r="N564" s="15"/>
      <c r="S564" s="102"/>
    </row>
    <row r="565" spans="14:19" ht="12.75" customHeight="1" x14ac:dyDescent="0.2">
      <c r="N565" s="15"/>
      <c r="S565" s="102"/>
    </row>
    <row r="566" spans="14:19" ht="12.75" customHeight="1" x14ac:dyDescent="0.2">
      <c r="N566" s="15"/>
      <c r="S566" s="102"/>
    </row>
    <row r="567" spans="14:19" ht="12.75" customHeight="1" x14ac:dyDescent="0.2">
      <c r="N567" s="15"/>
      <c r="S567" s="102"/>
    </row>
    <row r="568" spans="14:19" ht="12.75" customHeight="1" x14ac:dyDescent="0.2">
      <c r="N568" s="15"/>
      <c r="S568" s="102"/>
    </row>
    <row r="569" spans="14:19" ht="12.75" customHeight="1" x14ac:dyDescent="0.2">
      <c r="N569" s="15"/>
      <c r="S569" s="102"/>
    </row>
    <row r="570" spans="14:19" ht="12.75" customHeight="1" x14ac:dyDescent="0.2">
      <c r="N570" s="15"/>
      <c r="S570" s="102"/>
    </row>
    <row r="571" spans="14:19" ht="12.75" customHeight="1" x14ac:dyDescent="0.2">
      <c r="N571" s="15"/>
      <c r="S571" s="102"/>
    </row>
    <row r="572" spans="14:19" ht="12.75" customHeight="1" x14ac:dyDescent="0.2">
      <c r="N572" s="15"/>
      <c r="S572" s="102"/>
    </row>
    <row r="573" spans="14:19" ht="12.75" customHeight="1" x14ac:dyDescent="0.2">
      <c r="N573" s="15"/>
      <c r="S573" s="102"/>
    </row>
    <row r="574" spans="14:19" ht="12.75" customHeight="1" x14ac:dyDescent="0.2">
      <c r="N574" s="15"/>
      <c r="S574" s="102"/>
    </row>
    <row r="575" spans="14:19" ht="12.75" customHeight="1" x14ac:dyDescent="0.2">
      <c r="N575" s="15"/>
      <c r="S575" s="102"/>
    </row>
    <row r="576" spans="14:19" ht="12.75" customHeight="1" x14ac:dyDescent="0.2">
      <c r="N576" s="15"/>
      <c r="S576" s="102"/>
    </row>
    <row r="577" spans="14:19" ht="12.75" customHeight="1" x14ac:dyDescent="0.2">
      <c r="N577" s="15"/>
      <c r="S577" s="102"/>
    </row>
    <row r="578" spans="14:19" ht="12.75" customHeight="1" x14ac:dyDescent="0.2">
      <c r="N578" s="15"/>
      <c r="S578" s="102"/>
    </row>
    <row r="579" spans="14:19" ht="12.75" customHeight="1" x14ac:dyDescent="0.2">
      <c r="N579" s="15"/>
      <c r="S579" s="102"/>
    </row>
    <row r="580" spans="14:19" ht="12.75" customHeight="1" x14ac:dyDescent="0.2">
      <c r="N580" s="15"/>
      <c r="S580" s="102"/>
    </row>
    <row r="581" spans="14:19" ht="12.75" customHeight="1" x14ac:dyDescent="0.2">
      <c r="N581" s="15"/>
      <c r="S581" s="102"/>
    </row>
    <row r="582" spans="14:19" ht="12.75" customHeight="1" x14ac:dyDescent="0.2">
      <c r="N582" s="15"/>
      <c r="S582" s="102"/>
    </row>
    <row r="583" spans="14:19" ht="12.75" customHeight="1" x14ac:dyDescent="0.2">
      <c r="N583" s="15"/>
      <c r="S583" s="102"/>
    </row>
    <row r="584" spans="14:19" ht="12.75" customHeight="1" x14ac:dyDescent="0.2">
      <c r="N584" s="15"/>
      <c r="S584" s="102"/>
    </row>
    <row r="585" spans="14:19" ht="12.75" customHeight="1" x14ac:dyDescent="0.2">
      <c r="N585" s="15"/>
      <c r="S585" s="102"/>
    </row>
    <row r="586" spans="14:19" ht="12.75" customHeight="1" x14ac:dyDescent="0.2">
      <c r="N586" s="15"/>
      <c r="S586" s="102"/>
    </row>
    <row r="587" spans="14:19" ht="12.75" customHeight="1" x14ac:dyDescent="0.2">
      <c r="N587" s="15"/>
      <c r="S587" s="102"/>
    </row>
    <row r="588" spans="14:19" ht="12.75" customHeight="1" x14ac:dyDescent="0.2">
      <c r="N588" s="15"/>
      <c r="S588" s="102"/>
    </row>
    <row r="589" spans="14:19" ht="12.75" customHeight="1" x14ac:dyDescent="0.2">
      <c r="N589" s="15"/>
      <c r="S589" s="102"/>
    </row>
    <row r="590" spans="14:19" ht="12.75" customHeight="1" x14ac:dyDescent="0.2">
      <c r="N590" s="15"/>
      <c r="S590" s="102"/>
    </row>
    <row r="591" spans="14:19" ht="12.75" customHeight="1" x14ac:dyDescent="0.2">
      <c r="N591" s="15"/>
      <c r="S591" s="102"/>
    </row>
    <row r="592" spans="14:19" ht="12.75" customHeight="1" x14ac:dyDescent="0.2">
      <c r="N592" s="15"/>
      <c r="S592" s="102"/>
    </row>
    <row r="593" spans="14:19" ht="12.75" customHeight="1" x14ac:dyDescent="0.2">
      <c r="N593" s="15"/>
      <c r="S593" s="102"/>
    </row>
    <row r="594" spans="14:19" ht="12.75" customHeight="1" x14ac:dyDescent="0.2">
      <c r="N594" s="15"/>
      <c r="S594" s="102"/>
    </row>
    <row r="595" spans="14:19" ht="12.75" customHeight="1" x14ac:dyDescent="0.2">
      <c r="N595" s="15"/>
      <c r="S595" s="102"/>
    </row>
    <row r="596" spans="14:19" ht="12.75" customHeight="1" x14ac:dyDescent="0.2">
      <c r="N596" s="15"/>
      <c r="S596" s="102"/>
    </row>
    <row r="597" spans="14:19" ht="12.75" customHeight="1" x14ac:dyDescent="0.2">
      <c r="N597" s="15"/>
      <c r="S597" s="102"/>
    </row>
    <row r="598" spans="14:19" ht="12.75" customHeight="1" x14ac:dyDescent="0.2">
      <c r="N598" s="15"/>
      <c r="S598" s="102"/>
    </row>
    <row r="599" spans="14:19" ht="12.75" customHeight="1" x14ac:dyDescent="0.2">
      <c r="N599" s="15"/>
      <c r="S599" s="102"/>
    </row>
    <row r="600" spans="14:19" ht="12.75" customHeight="1" x14ac:dyDescent="0.2">
      <c r="N600" s="15"/>
      <c r="S600" s="102"/>
    </row>
    <row r="601" spans="14:19" ht="12.75" customHeight="1" x14ac:dyDescent="0.2">
      <c r="N601" s="15"/>
      <c r="S601" s="102"/>
    </row>
    <row r="602" spans="14:19" ht="12.75" customHeight="1" x14ac:dyDescent="0.2">
      <c r="N602" s="15"/>
      <c r="S602" s="102"/>
    </row>
    <row r="603" spans="14:19" ht="12.75" customHeight="1" x14ac:dyDescent="0.2">
      <c r="N603" s="15"/>
      <c r="S603" s="102"/>
    </row>
    <row r="604" spans="14:19" ht="12.75" customHeight="1" x14ac:dyDescent="0.2">
      <c r="N604" s="15"/>
      <c r="S604" s="102"/>
    </row>
    <row r="605" spans="14:19" ht="12.75" customHeight="1" x14ac:dyDescent="0.2">
      <c r="N605" s="15"/>
      <c r="S605" s="102"/>
    </row>
    <row r="606" spans="14:19" ht="12.75" customHeight="1" x14ac:dyDescent="0.2">
      <c r="N606" s="15"/>
      <c r="S606" s="102"/>
    </row>
    <row r="607" spans="14:19" ht="12.75" customHeight="1" x14ac:dyDescent="0.2">
      <c r="N607" s="15"/>
      <c r="S607" s="102"/>
    </row>
    <row r="608" spans="14:19" ht="12.75" customHeight="1" x14ac:dyDescent="0.2">
      <c r="N608" s="15"/>
      <c r="S608" s="102"/>
    </row>
    <row r="609" spans="14:19" ht="12.75" customHeight="1" x14ac:dyDescent="0.2">
      <c r="N609" s="15"/>
      <c r="S609" s="102"/>
    </row>
    <row r="610" spans="14:19" ht="12.75" customHeight="1" x14ac:dyDescent="0.2">
      <c r="N610" s="15"/>
      <c r="S610" s="102"/>
    </row>
    <row r="611" spans="14:19" ht="12.75" customHeight="1" x14ac:dyDescent="0.2">
      <c r="N611" s="15"/>
      <c r="S611" s="102"/>
    </row>
    <row r="612" spans="14:19" ht="12.75" customHeight="1" x14ac:dyDescent="0.2">
      <c r="N612" s="15"/>
      <c r="S612" s="102"/>
    </row>
    <row r="613" spans="14:19" ht="12.75" customHeight="1" x14ac:dyDescent="0.2">
      <c r="N613" s="15"/>
      <c r="S613" s="102"/>
    </row>
    <row r="614" spans="14:19" ht="12.75" customHeight="1" x14ac:dyDescent="0.2">
      <c r="N614" s="15"/>
      <c r="S614" s="102"/>
    </row>
    <row r="615" spans="14:19" ht="12.75" customHeight="1" x14ac:dyDescent="0.2">
      <c r="N615" s="15"/>
      <c r="S615" s="102"/>
    </row>
    <row r="616" spans="14:19" ht="12.75" customHeight="1" x14ac:dyDescent="0.2">
      <c r="N616" s="15"/>
      <c r="S616" s="102"/>
    </row>
    <row r="617" spans="14:19" ht="12.75" customHeight="1" x14ac:dyDescent="0.2">
      <c r="N617" s="15"/>
      <c r="S617" s="102"/>
    </row>
    <row r="618" spans="14:19" ht="12.75" customHeight="1" x14ac:dyDescent="0.2">
      <c r="N618" s="15"/>
      <c r="S618" s="102"/>
    </row>
    <row r="619" spans="14:19" ht="12.75" customHeight="1" x14ac:dyDescent="0.2">
      <c r="N619" s="15"/>
      <c r="S619" s="102"/>
    </row>
    <row r="620" spans="14:19" ht="12.75" customHeight="1" x14ac:dyDescent="0.2">
      <c r="N620" s="15"/>
      <c r="S620" s="102"/>
    </row>
    <row r="621" spans="14:19" ht="12.75" customHeight="1" x14ac:dyDescent="0.2">
      <c r="N621" s="15"/>
      <c r="S621" s="102"/>
    </row>
    <row r="622" spans="14:19" ht="12.75" customHeight="1" x14ac:dyDescent="0.2">
      <c r="N622" s="15"/>
      <c r="S622" s="102"/>
    </row>
    <row r="623" spans="14:19" ht="12.75" customHeight="1" x14ac:dyDescent="0.2">
      <c r="N623" s="15"/>
      <c r="S623" s="102"/>
    </row>
    <row r="624" spans="14:19" ht="12.75" customHeight="1" x14ac:dyDescent="0.2">
      <c r="N624" s="15"/>
      <c r="S624" s="102"/>
    </row>
    <row r="625" spans="14:19" ht="12.75" customHeight="1" x14ac:dyDescent="0.2">
      <c r="N625" s="15"/>
      <c r="S625" s="102"/>
    </row>
    <row r="626" spans="14:19" ht="12.75" customHeight="1" x14ac:dyDescent="0.2">
      <c r="N626" s="15"/>
      <c r="S626" s="102"/>
    </row>
    <row r="627" spans="14:19" ht="12.75" customHeight="1" x14ac:dyDescent="0.2">
      <c r="N627" s="15"/>
      <c r="S627" s="102"/>
    </row>
    <row r="628" spans="14:19" ht="12.75" customHeight="1" x14ac:dyDescent="0.2">
      <c r="N628" s="15"/>
      <c r="S628" s="102"/>
    </row>
    <row r="629" spans="14:19" ht="12.75" customHeight="1" x14ac:dyDescent="0.2">
      <c r="N629" s="15"/>
      <c r="S629" s="102"/>
    </row>
    <row r="630" spans="14:19" ht="12.75" customHeight="1" x14ac:dyDescent="0.2">
      <c r="N630" s="15"/>
      <c r="S630" s="102"/>
    </row>
    <row r="631" spans="14:19" ht="12.75" customHeight="1" x14ac:dyDescent="0.2">
      <c r="N631" s="15"/>
      <c r="S631" s="102"/>
    </row>
    <row r="632" spans="14:19" ht="12.75" customHeight="1" x14ac:dyDescent="0.2">
      <c r="N632" s="15"/>
      <c r="S632" s="102"/>
    </row>
    <row r="633" spans="14:19" ht="12.75" customHeight="1" x14ac:dyDescent="0.2">
      <c r="N633" s="15"/>
      <c r="S633" s="102"/>
    </row>
    <row r="634" spans="14:19" ht="12.75" customHeight="1" x14ac:dyDescent="0.2">
      <c r="N634" s="15"/>
      <c r="S634" s="102"/>
    </row>
    <row r="635" spans="14:19" ht="12.75" customHeight="1" x14ac:dyDescent="0.2">
      <c r="N635" s="15"/>
      <c r="S635" s="102"/>
    </row>
    <row r="636" spans="14:19" ht="12.75" customHeight="1" x14ac:dyDescent="0.2">
      <c r="N636" s="15"/>
      <c r="S636" s="102"/>
    </row>
    <row r="637" spans="14:19" ht="12.75" customHeight="1" x14ac:dyDescent="0.2">
      <c r="N637" s="15"/>
      <c r="S637" s="102"/>
    </row>
    <row r="638" spans="14:19" ht="12.75" customHeight="1" x14ac:dyDescent="0.2">
      <c r="N638" s="15"/>
      <c r="S638" s="102"/>
    </row>
    <row r="639" spans="14:19" ht="12.75" customHeight="1" x14ac:dyDescent="0.2">
      <c r="N639" s="15"/>
      <c r="S639" s="102"/>
    </row>
    <row r="640" spans="14:19" ht="12.75" customHeight="1" x14ac:dyDescent="0.2">
      <c r="N640" s="15"/>
      <c r="S640" s="102"/>
    </row>
    <row r="641" spans="14:19" ht="12.75" customHeight="1" x14ac:dyDescent="0.2">
      <c r="N641" s="15"/>
      <c r="S641" s="102"/>
    </row>
    <row r="642" spans="14:19" ht="12.75" customHeight="1" x14ac:dyDescent="0.2">
      <c r="N642" s="15"/>
      <c r="S642" s="102"/>
    </row>
    <row r="643" spans="14:19" ht="12.75" customHeight="1" x14ac:dyDescent="0.2">
      <c r="N643" s="15"/>
      <c r="S643" s="102"/>
    </row>
    <row r="644" spans="14:19" ht="12.75" customHeight="1" x14ac:dyDescent="0.2">
      <c r="N644" s="15"/>
      <c r="S644" s="102"/>
    </row>
    <row r="645" spans="14:19" ht="12.75" customHeight="1" x14ac:dyDescent="0.2">
      <c r="N645" s="15"/>
      <c r="S645" s="102"/>
    </row>
    <row r="646" spans="14:19" ht="12.75" customHeight="1" x14ac:dyDescent="0.2">
      <c r="N646" s="15"/>
      <c r="S646" s="102"/>
    </row>
    <row r="647" spans="14:19" ht="12.75" customHeight="1" x14ac:dyDescent="0.2">
      <c r="N647" s="15"/>
      <c r="S647" s="102"/>
    </row>
    <row r="648" spans="14:19" ht="12.75" customHeight="1" x14ac:dyDescent="0.2">
      <c r="N648" s="15"/>
      <c r="S648" s="102"/>
    </row>
    <row r="649" spans="14:19" ht="12.75" customHeight="1" x14ac:dyDescent="0.2">
      <c r="N649" s="15"/>
      <c r="S649" s="102"/>
    </row>
    <row r="650" spans="14:19" ht="12.75" customHeight="1" x14ac:dyDescent="0.2">
      <c r="N650" s="15"/>
      <c r="S650" s="102"/>
    </row>
    <row r="651" spans="14:19" ht="12.75" customHeight="1" x14ac:dyDescent="0.2">
      <c r="N651" s="15"/>
      <c r="S651" s="102"/>
    </row>
    <row r="652" spans="14:19" ht="12.75" customHeight="1" x14ac:dyDescent="0.2">
      <c r="N652" s="15"/>
      <c r="S652" s="102"/>
    </row>
    <row r="653" spans="14:19" ht="12.75" customHeight="1" x14ac:dyDescent="0.2">
      <c r="N653" s="15"/>
      <c r="S653" s="102"/>
    </row>
    <row r="654" spans="14:19" ht="12.75" customHeight="1" x14ac:dyDescent="0.2">
      <c r="N654" s="15"/>
      <c r="S654" s="102"/>
    </row>
    <row r="655" spans="14:19" ht="12.75" customHeight="1" x14ac:dyDescent="0.2">
      <c r="N655" s="15"/>
      <c r="S655" s="102"/>
    </row>
    <row r="656" spans="14:19" ht="12.75" customHeight="1" x14ac:dyDescent="0.2">
      <c r="N656" s="15"/>
      <c r="S656" s="102"/>
    </row>
    <row r="657" spans="14:19" ht="12.75" customHeight="1" x14ac:dyDescent="0.2">
      <c r="N657" s="15"/>
      <c r="S657" s="102"/>
    </row>
    <row r="658" spans="14:19" ht="12.75" customHeight="1" x14ac:dyDescent="0.2">
      <c r="N658" s="15"/>
      <c r="S658" s="102"/>
    </row>
    <row r="659" spans="14:19" ht="12.75" customHeight="1" x14ac:dyDescent="0.2">
      <c r="N659" s="15"/>
      <c r="S659" s="102"/>
    </row>
    <row r="660" spans="14:19" ht="12.75" customHeight="1" x14ac:dyDescent="0.2">
      <c r="N660" s="15"/>
      <c r="S660" s="102"/>
    </row>
    <row r="661" spans="14:19" ht="12.75" customHeight="1" x14ac:dyDescent="0.2">
      <c r="N661" s="15"/>
      <c r="S661" s="102"/>
    </row>
    <row r="662" spans="14:19" ht="12.75" customHeight="1" x14ac:dyDescent="0.2">
      <c r="N662" s="15"/>
      <c r="S662" s="102"/>
    </row>
    <row r="663" spans="14:19" ht="12.75" customHeight="1" x14ac:dyDescent="0.2">
      <c r="N663" s="15"/>
      <c r="S663" s="102"/>
    </row>
    <row r="664" spans="14:19" ht="12.75" customHeight="1" x14ac:dyDescent="0.2">
      <c r="N664" s="15"/>
      <c r="S664" s="102"/>
    </row>
    <row r="665" spans="14:19" ht="12.75" customHeight="1" x14ac:dyDescent="0.2">
      <c r="N665" s="15"/>
      <c r="S665" s="102"/>
    </row>
    <row r="666" spans="14:19" ht="12.75" customHeight="1" x14ac:dyDescent="0.2">
      <c r="N666" s="15"/>
      <c r="S666" s="102"/>
    </row>
    <row r="667" spans="14:19" ht="12.75" customHeight="1" x14ac:dyDescent="0.2">
      <c r="N667" s="15"/>
      <c r="S667" s="102"/>
    </row>
    <row r="668" spans="14:19" ht="12.75" customHeight="1" x14ac:dyDescent="0.2">
      <c r="N668" s="15"/>
      <c r="S668" s="102"/>
    </row>
    <row r="669" spans="14:19" ht="12.75" customHeight="1" x14ac:dyDescent="0.2">
      <c r="N669" s="15"/>
      <c r="S669" s="102"/>
    </row>
    <row r="670" spans="14:19" ht="12.75" customHeight="1" x14ac:dyDescent="0.2">
      <c r="N670" s="15"/>
      <c r="S670" s="102"/>
    </row>
    <row r="671" spans="14:19" ht="12.75" customHeight="1" x14ac:dyDescent="0.2">
      <c r="N671" s="15"/>
      <c r="S671" s="102"/>
    </row>
    <row r="672" spans="14:19" ht="12.75" customHeight="1" x14ac:dyDescent="0.2">
      <c r="N672" s="15"/>
      <c r="S672" s="102"/>
    </row>
    <row r="673" spans="14:19" ht="12.75" customHeight="1" x14ac:dyDescent="0.2">
      <c r="N673" s="15"/>
      <c r="S673" s="102"/>
    </row>
    <row r="674" spans="14:19" ht="12.75" customHeight="1" x14ac:dyDescent="0.2">
      <c r="N674" s="15"/>
      <c r="S674" s="102"/>
    </row>
    <row r="675" spans="14:19" ht="12.75" customHeight="1" x14ac:dyDescent="0.2">
      <c r="N675" s="15"/>
      <c r="S675" s="102"/>
    </row>
    <row r="676" spans="14:19" ht="12.75" customHeight="1" x14ac:dyDescent="0.2">
      <c r="N676" s="15"/>
      <c r="S676" s="102"/>
    </row>
    <row r="677" spans="14:19" ht="12.75" customHeight="1" x14ac:dyDescent="0.2">
      <c r="N677" s="15"/>
      <c r="S677" s="102"/>
    </row>
    <row r="678" spans="14:19" ht="12.75" customHeight="1" x14ac:dyDescent="0.2">
      <c r="N678" s="15"/>
      <c r="S678" s="102"/>
    </row>
    <row r="679" spans="14:19" ht="12.75" customHeight="1" x14ac:dyDescent="0.2">
      <c r="N679" s="15"/>
      <c r="S679" s="102"/>
    </row>
    <row r="680" spans="14:19" ht="12.75" customHeight="1" x14ac:dyDescent="0.2">
      <c r="N680" s="15"/>
      <c r="S680" s="102"/>
    </row>
    <row r="681" spans="14:19" ht="12.75" customHeight="1" x14ac:dyDescent="0.2">
      <c r="N681" s="15"/>
      <c r="S681" s="102"/>
    </row>
    <row r="682" spans="14:19" ht="12.75" customHeight="1" x14ac:dyDescent="0.2">
      <c r="N682" s="15"/>
      <c r="S682" s="102"/>
    </row>
    <row r="683" spans="14:19" ht="12.75" customHeight="1" x14ac:dyDescent="0.2">
      <c r="N683" s="15"/>
      <c r="S683" s="102"/>
    </row>
    <row r="684" spans="14:19" ht="12.75" customHeight="1" x14ac:dyDescent="0.2">
      <c r="N684" s="15"/>
      <c r="S684" s="102"/>
    </row>
    <row r="685" spans="14:19" ht="12.75" customHeight="1" x14ac:dyDescent="0.2">
      <c r="N685" s="15"/>
      <c r="S685" s="102"/>
    </row>
    <row r="686" spans="14:19" ht="12.75" customHeight="1" x14ac:dyDescent="0.2">
      <c r="N686" s="15"/>
      <c r="S686" s="102"/>
    </row>
    <row r="687" spans="14:19" ht="12.75" customHeight="1" x14ac:dyDescent="0.2">
      <c r="N687" s="15"/>
      <c r="S687" s="102"/>
    </row>
    <row r="688" spans="14:19" ht="12.75" customHeight="1" x14ac:dyDescent="0.2">
      <c r="N688" s="15"/>
      <c r="S688" s="102"/>
    </row>
    <row r="689" spans="14:19" ht="12.75" customHeight="1" x14ac:dyDescent="0.2">
      <c r="N689" s="15"/>
      <c r="S689" s="102"/>
    </row>
    <row r="690" spans="14:19" ht="12.75" customHeight="1" x14ac:dyDescent="0.2">
      <c r="N690" s="15"/>
      <c r="S690" s="102"/>
    </row>
    <row r="691" spans="14:19" ht="12.75" customHeight="1" x14ac:dyDescent="0.2">
      <c r="N691" s="15"/>
      <c r="S691" s="102"/>
    </row>
    <row r="692" spans="14:19" ht="12.75" customHeight="1" x14ac:dyDescent="0.2">
      <c r="N692" s="15"/>
      <c r="S692" s="102"/>
    </row>
    <row r="693" spans="14:19" ht="12.75" customHeight="1" x14ac:dyDescent="0.2">
      <c r="N693" s="15"/>
      <c r="S693" s="102"/>
    </row>
    <row r="694" spans="14:19" ht="12.75" customHeight="1" x14ac:dyDescent="0.2">
      <c r="N694" s="15"/>
      <c r="S694" s="102"/>
    </row>
    <row r="695" spans="14:19" ht="12.75" customHeight="1" x14ac:dyDescent="0.2">
      <c r="N695" s="15"/>
      <c r="S695" s="102"/>
    </row>
    <row r="696" spans="14:19" ht="12.75" customHeight="1" x14ac:dyDescent="0.2">
      <c r="N696" s="15"/>
      <c r="S696" s="102"/>
    </row>
    <row r="697" spans="14:19" ht="12.75" customHeight="1" x14ac:dyDescent="0.2">
      <c r="N697" s="15"/>
      <c r="S697" s="102"/>
    </row>
    <row r="698" spans="14:19" ht="12.75" customHeight="1" x14ac:dyDescent="0.2">
      <c r="N698" s="15"/>
      <c r="S698" s="102"/>
    </row>
    <row r="699" spans="14:19" ht="12.75" customHeight="1" x14ac:dyDescent="0.2">
      <c r="N699" s="15"/>
      <c r="S699" s="102"/>
    </row>
    <row r="700" spans="14:19" ht="12.75" customHeight="1" x14ac:dyDescent="0.2">
      <c r="N700" s="15"/>
      <c r="S700" s="102"/>
    </row>
    <row r="701" spans="14:19" ht="12.75" customHeight="1" x14ac:dyDescent="0.2">
      <c r="N701" s="15"/>
      <c r="S701" s="102"/>
    </row>
    <row r="702" spans="14:19" ht="12.75" customHeight="1" x14ac:dyDescent="0.2">
      <c r="N702" s="15"/>
      <c r="S702" s="102"/>
    </row>
    <row r="703" spans="14:19" ht="12.75" customHeight="1" x14ac:dyDescent="0.2">
      <c r="N703" s="15"/>
      <c r="S703" s="102"/>
    </row>
    <row r="704" spans="14:19" ht="12.75" customHeight="1" x14ac:dyDescent="0.2">
      <c r="N704" s="15"/>
      <c r="S704" s="102"/>
    </row>
    <row r="705" spans="14:19" ht="12.75" customHeight="1" x14ac:dyDescent="0.2">
      <c r="N705" s="15"/>
      <c r="S705" s="102"/>
    </row>
    <row r="706" spans="14:19" ht="12.75" customHeight="1" x14ac:dyDescent="0.2">
      <c r="N706" s="15"/>
      <c r="S706" s="102"/>
    </row>
    <row r="707" spans="14:19" ht="12.75" customHeight="1" x14ac:dyDescent="0.2">
      <c r="N707" s="15"/>
      <c r="S707" s="102"/>
    </row>
    <row r="708" spans="14:19" ht="12.75" customHeight="1" x14ac:dyDescent="0.2">
      <c r="N708" s="15"/>
      <c r="S708" s="102"/>
    </row>
    <row r="709" spans="14:19" ht="12.75" customHeight="1" x14ac:dyDescent="0.2">
      <c r="N709" s="15"/>
      <c r="S709" s="102"/>
    </row>
    <row r="710" spans="14:19" ht="12.75" customHeight="1" x14ac:dyDescent="0.2">
      <c r="N710" s="15"/>
      <c r="S710" s="102"/>
    </row>
    <row r="711" spans="14:19" ht="12.75" customHeight="1" x14ac:dyDescent="0.2">
      <c r="N711" s="15"/>
      <c r="S711" s="102"/>
    </row>
    <row r="712" spans="14:19" ht="12.75" customHeight="1" x14ac:dyDescent="0.2">
      <c r="N712" s="15"/>
      <c r="S712" s="102"/>
    </row>
    <row r="713" spans="14:19" ht="12.75" customHeight="1" x14ac:dyDescent="0.2">
      <c r="N713" s="15"/>
      <c r="S713" s="102"/>
    </row>
    <row r="714" spans="14:19" ht="12.75" customHeight="1" x14ac:dyDescent="0.2">
      <c r="N714" s="15"/>
      <c r="S714" s="102"/>
    </row>
    <row r="715" spans="14:19" ht="12.75" customHeight="1" x14ac:dyDescent="0.2">
      <c r="N715" s="15"/>
      <c r="S715" s="102"/>
    </row>
    <row r="716" spans="14:19" ht="12.75" customHeight="1" x14ac:dyDescent="0.2">
      <c r="N716" s="15"/>
      <c r="S716" s="102"/>
    </row>
    <row r="717" spans="14:19" ht="12.75" customHeight="1" x14ac:dyDescent="0.2">
      <c r="N717" s="15"/>
      <c r="S717" s="102"/>
    </row>
    <row r="718" spans="14:19" ht="12.75" customHeight="1" x14ac:dyDescent="0.2">
      <c r="N718" s="15"/>
      <c r="S718" s="102"/>
    </row>
    <row r="719" spans="14:19" ht="12.75" customHeight="1" x14ac:dyDescent="0.2">
      <c r="N719" s="15"/>
      <c r="S719" s="102"/>
    </row>
    <row r="720" spans="14:19" ht="12.75" customHeight="1" x14ac:dyDescent="0.2">
      <c r="N720" s="15"/>
      <c r="S720" s="102"/>
    </row>
    <row r="721" spans="14:19" ht="12.75" customHeight="1" x14ac:dyDescent="0.2">
      <c r="N721" s="15"/>
      <c r="S721" s="102"/>
    </row>
    <row r="722" spans="14:19" ht="12.75" customHeight="1" x14ac:dyDescent="0.2">
      <c r="N722" s="15"/>
      <c r="S722" s="102"/>
    </row>
    <row r="723" spans="14:19" ht="12.75" customHeight="1" x14ac:dyDescent="0.2">
      <c r="N723" s="15"/>
      <c r="S723" s="102"/>
    </row>
    <row r="724" spans="14:19" ht="12.75" customHeight="1" x14ac:dyDescent="0.2">
      <c r="N724" s="15"/>
      <c r="S724" s="102"/>
    </row>
    <row r="725" spans="14:19" ht="12.75" customHeight="1" x14ac:dyDescent="0.2">
      <c r="N725" s="15"/>
      <c r="S725" s="102"/>
    </row>
    <row r="726" spans="14:19" ht="12.75" customHeight="1" x14ac:dyDescent="0.2">
      <c r="N726" s="15"/>
      <c r="S726" s="102"/>
    </row>
    <row r="727" spans="14:19" ht="12.75" customHeight="1" x14ac:dyDescent="0.2">
      <c r="N727" s="15"/>
      <c r="S727" s="102"/>
    </row>
    <row r="728" spans="14:19" ht="12.75" customHeight="1" x14ac:dyDescent="0.2">
      <c r="N728" s="15"/>
      <c r="S728" s="102"/>
    </row>
    <row r="729" spans="14:19" ht="12.75" customHeight="1" x14ac:dyDescent="0.2">
      <c r="N729" s="15"/>
      <c r="S729" s="102"/>
    </row>
    <row r="730" spans="14:19" ht="12.75" customHeight="1" x14ac:dyDescent="0.2">
      <c r="N730" s="15"/>
      <c r="S730" s="102"/>
    </row>
    <row r="731" spans="14:19" ht="12.75" customHeight="1" x14ac:dyDescent="0.2">
      <c r="N731" s="15"/>
      <c r="S731" s="102"/>
    </row>
    <row r="732" spans="14:19" ht="12.75" customHeight="1" x14ac:dyDescent="0.2">
      <c r="N732" s="15"/>
      <c r="S732" s="102"/>
    </row>
    <row r="733" spans="14:19" ht="12.75" customHeight="1" x14ac:dyDescent="0.2">
      <c r="N733" s="15"/>
      <c r="S733" s="102"/>
    </row>
    <row r="734" spans="14:19" ht="12.75" customHeight="1" x14ac:dyDescent="0.2">
      <c r="N734" s="15"/>
      <c r="S734" s="102"/>
    </row>
    <row r="735" spans="14:19" ht="12.75" customHeight="1" x14ac:dyDescent="0.2">
      <c r="N735" s="15"/>
      <c r="S735" s="102"/>
    </row>
    <row r="736" spans="14:19" ht="12.75" customHeight="1" x14ac:dyDescent="0.2">
      <c r="N736" s="15"/>
      <c r="S736" s="102"/>
    </row>
    <row r="737" spans="14:19" ht="12.75" customHeight="1" x14ac:dyDescent="0.2">
      <c r="N737" s="15"/>
      <c r="S737" s="102"/>
    </row>
    <row r="738" spans="14:19" ht="12.75" customHeight="1" x14ac:dyDescent="0.2">
      <c r="N738" s="15"/>
      <c r="S738" s="102"/>
    </row>
    <row r="739" spans="14:19" ht="12.75" customHeight="1" x14ac:dyDescent="0.2">
      <c r="N739" s="15"/>
      <c r="S739" s="102"/>
    </row>
    <row r="740" spans="14:19" ht="12.75" customHeight="1" x14ac:dyDescent="0.2">
      <c r="N740" s="15"/>
      <c r="S740" s="102"/>
    </row>
    <row r="741" spans="14:19" ht="12.75" customHeight="1" x14ac:dyDescent="0.2">
      <c r="N741" s="15"/>
      <c r="S741" s="102"/>
    </row>
    <row r="742" spans="14:19" ht="12.75" customHeight="1" x14ac:dyDescent="0.2">
      <c r="N742" s="15"/>
      <c r="S742" s="102"/>
    </row>
    <row r="743" spans="14:19" ht="12.75" customHeight="1" x14ac:dyDescent="0.2">
      <c r="N743" s="15"/>
      <c r="S743" s="102"/>
    </row>
    <row r="744" spans="14:19" ht="12.75" customHeight="1" x14ac:dyDescent="0.2">
      <c r="N744" s="15"/>
      <c r="S744" s="102"/>
    </row>
    <row r="745" spans="14:19" ht="12.75" customHeight="1" x14ac:dyDescent="0.2">
      <c r="N745" s="15"/>
      <c r="S745" s="102"/>
    </row>
    <row r="746" spans="14:19" ht="12.75" customHeight="1" x14ac:dyDescent="0.2">
      <c r="N746" s="15"/>
      <c r="S746" s="102"/>
    </row>
    <row r="747" spans="14:19" ht="12.75" customHeight="1" x14ac:dyDescent="0.2">
      <c r="N747" s="15"/>
      <c r="S747" s="102"/>
    </row>
    <row r="748" spans="14:19" ht="12.75" customHeight="1" x14ac:dyDescent="0.2">
      <c r="N748" s="15"/>
      <c r="S748" s="102"/>
    </row>
    <row r="749" spans="14:19" ht="12.75" customHeight="1" x14ac:dyDescent="0.2">
      <c r="N749" s="15"/>
      <c r="S749" s="102"/>
    </row>
    <row r="750" spans="14:19" ht="12.75" customHeight="1" x14ac:dyDescent="0.2">
      <c r="N750" s="15"/>
      <c r="S750" s="102"/>
    </row>
    <row r="751" spans="14:19" ht="12.75" customHeight="1" x14ac:dyDescent="0.2">
      <c r="N751" s="15"/>
      <c r="S751" s="102"/>
    </row>
    <row r="752" spans="14:19" ht="12.75" customHeight="1" x14ac:dyDescent="0.2">
      <c r="N752" s="15"/>
      <c r="S752" s="102"/>
    </row>
    <row r="753" spans="14:19" ht="12.75" customHeight="1" x14ac:dyDescent="0.2">
      <c r="N753" s="15"/>
      <c r="S753" s="102"/>
    </row>
    <row r="754" spans="14:19" ht="12.75" customHeight="1" x14ac:dyDescent="0.2">
      <c r="N754" s="15"/>
      <c r="S754" s="102"/>
    </row>
    <row r="755" spans="14:19" ht="12.75" customHeight="1" x14ac:dyDescent="0.2">
      <c r="N755" s="15"/>
      <c r="S755" s="102"/>
    </row>
    <row r="756" spans="14:19" ht="12.75" customHeight="1" x14ac:dyDescent="0.2">
      <c r="N756" s="15"/>
      <c r="S756" s="102"/>
    </row>
    <row r="757" spans="14:19" ht="12.75" customHeight="1" x14ac:dyDescent="0.2">
      <c r="N757" s="15"/>
      <c r="S757" s="102"/>
    </row>
    <row r="758" spans="14:19" ht="12.75" customHeight="1" x14ac:dyDescent="0.2">
      <c r="N758" s="15"/>
      <c r="S758" s="102"/>
    </row>
    <row r="759" spans="14:19" ht="12.75" customHeight="1" x14ac:dyDescent="0.2">
      <c r="N759" s="15"/>
      <c r="S759" s="102"/>
    </row>
    <row r="760" spans="14:19" ht="12.75" customHeight="1" x14ac:dyDescent="0.2">
      <c r="N760" s="15"/>
      <c r="S760" s="102"/>
    </row>
    <row r="761" spans="14:19" ht="12.75" customHeight="1" x14ac:dyDescent="0.2">
      <c r="N761" s="15"/>
      <c r="S761" s="102"/>
    </row>
    <row r="762" spans="14:19" ht="12.75" customHeight="1" x14ac:dyDescent="0.2">
      <c r="N762" s="15"/>
      <c r="S762" s="102"/>
    </row>
    <row r="763" spans="14:19" ht="12.75" customHeight="1" x14ac:dyDescent="0.2">
      <c r="N763" s="15"/>
      <c r="S763" s="102"/>
    </row>
    <row r="764" spans="14:19" ht="12.75" customHeight="1" x14ac:dyDescent="0.2">
      <c r="N764" s="15"/>
      <c r="S764" s="102"/>
    </row>
    <row r="765" spans="14:19" ht="12.75" customHeight="1" x14ac:dyDescent="0.2">
      <c r="N765" s="15"/>
      <c r="S765" s="102"/>
    </row>
    <row r="766" spans="14:19" ht="12.75" customHeight="1" x14ac:dyDescent="0.2">
      <c r="N766" s="15"/>
      <c r="S766" s="102"/>
    </row>
    <row r="767" spans="14:19" ht="12.75" customHeight="1" x14ac:dyDescent="0.2">
      <c r="N767" s="15"/>
      <c r="S767" s="102"/>
    </row>
    <row r="768" spans="14:19" ht="12.75" customHeight="1" x14ac:dyDescent="0.2">
      <c r="N768" s="15"/>
      <c r="S768" s="102"/>
    </row>
    <row r="769" spans="14:19" ht="12.75" customHeight="1" x14ac:dyDescent="0.2">
      <c r="N769" s="15"/>
      <c r="S769" s="102"/>
    </row>
    <row r="770" spans="14:19" ht="12.75" customHeight="1" x14ac:dyDescent="0.2">
      <c r="N770" s="15"/>
      <c r="S770" s="102"/>
    </row>
    <row r="771" spans="14:19" ht="12.75" customHeight="1" x14ac:dyDescent="0.2">
      <c r="N771" s="15"/>
      <c r="S771" s="102"/>
    </row>
    <row r="772" spans="14:19" ht="12.75" customHeight="1" x14ac:dyDescent="0.2">
      <c r="N772" s="15"/>
      <c r="S772" s="102"/>
    </row>
    <row r="773" spans="14:19" ht="12.75" customHeight="1" x14ac:dyDescent="0.2">
      <c r="N773" s="15"/>
      <c r="S773" s="102"/>
    </row>
    <row r="774" spans="14:19" ht="12.75" customHeight="1" x14ac:dyDescent="0.2">
      <c r="N774" s="15"/>
      <c r="S774" s="102"/>
    </row>
    <row r="775" spans="14:19" ht="12.75" customHeight="1" x14ac:dyDescent="0.2">
      <c r="N775" s="15"/>
      <c r="S775" s="102"/>
    </row>
    <row r="776" spans="14:19" ht="12.75" customHeight="1" x14ac:dyDescent="0.2">
      <c r="N776" s="15"/>
      <c r="S776" s="102"/>
    </row>
    <row r="777" spans="14:19" ht="12.75" customHeight="1" x14ac:dyDescent="0.2">
      <c r="N777" s="15"/>
      <c r="S777" s="102"/>
    </row>
    <row r="778" spans="14:19" ht="12.75" customHeight="1" x14ac:dyDescent="0.2">
      <c r="N778" s="15"/>
      <c r="S778" s="102"/>
    </row>
    <row r="779" spans="14:19" ht="12.75" customHeight="1" x14ac:dyDescent="0.2">
      <c r="N779" s="15"/>
      <c r="S779" s="102"/>
    </row>
    <row r="780" spans="14:19" ht="12.75" customHeight="1" x14ac:dyDescent="0.2">
      <c r="N780" s="15"/>
      <c r="S780" s="102"/>
    </row>
    <row r="781" spans="14:19" ht="12.75" customHeight="1" x14ac:dyDescent="0.2">
      <c r="N781" s="15"/>
      <c r="S781" s="102"/>
    </row>
    <row r="782" spans="14:19" ht="12.75" customHeight="1" x14ac:dyDescent="0.2">
      <c r="N782" s="15"/>
      <c r="S782" s="102"/>
    </row>
    <row r="783" spans="14:19" ht="12.75" customHeight="1" x14ac:dyDescent="0.2">
      <c r="N783" s="15"/>
      <c r="S783" s="102"/>
    </row>
    <row r="784" spans="14:19" ht="12.75" customHeight="1" x14ac:dyDescent="0.2">
      <c r="N784" s="15"/>
      <c r="S784" s="102"/>
    </row>
    <row r="785" spans="14:19" ht="12.75" customHeight="1" x14ac:dyDescent="0.2">
      <c r="N785" s="15"/>
      <c r="S785" s="102"/>
    </row>
    <row r="786" spans="14:19" ht="12.75" customHeight="1" x14ac:dyDescent="0.2">
      <c r="N786" s="15"/>
      <c r="S786" s="102"/>
    </row>
    <row r="787" spans="14:19" ht="12.75" customHeight="1" x14ac:dyDescent="0.2">
      <c r="N787" s="15"/>
      <c r="S787" s="102"/>
    </row>
    <row r="788" spans="14:19" ht="12.75" customHeight="1" x14ac:dyDescent="0.2">
      <c r="N788" s="15"/>
      <c r="S788" s="102"/>
    </row>
    <row r="789" spans="14:19" ht="12.75" customHeight="1" x14ac:dyDescent="0.2">
      <c r="N789" s="15"/>
      <c r="S789" s="102"/>
    </row>
    <row r="790" spans="14:19" ht="12.75" customHeight="1" x14ac:dyDescent="0.2">
      <c r="N790" s="15"/>
      <c r="S790" s="102"/>
    </row>
    <row r="791" spans="14:19" ht="12.75" customHeight="1" x14ac:dyDescent="0.2">
      <c r="N791" s="15"/>
      <c r="S791" s="102"/>
    </row>
    <row r="792" spans="14:19" ht="12.75" customHeight="1" x14ac:dyDescent="0.2">
      <c r="N792" s="15"/>
      <c r="S792" s="102"/>
    </row>
    <row r="793" spans="14:19" ht="12.75" customHeight="1" x14ac:dyDescent="0.2">
      <c r="N793" s="15"/>
      <c r="S793" s="102"/>
    </row>
    <row r="794" spans="14:19" ht="12.75" customHeight="1" x14ac:dyDescent="0.2">
      <c r="N794" s="15"/>
      <c r="S794" s="102"/>
    </row>
    <row r="795" spans="14:19" ht="12.75" customHeight="1" x14ac:dyDescent="0.2">
      <c r="N795" s="15"/>
      <c r="S795" s="102"/>
    </row>
    <row r="796" spans="14:19" ht="12.75" customHeight="1" x14ac:dyDescent="0.2">
      <c r="N796" s="15"/>
      <c r="S796" s="102"/>
    </row>
    <row r="797" spans="14:19" ht="12.75" customHeight="1" x14ac:dyDescent="0.2">
      <c r="N797" s="15"/>
      <c r="S797" s="102"/>
    </row>
    <row r="798" spans="14:19" ht="12.75" customHeight="1" x14ac:dyDescent="0.2">
      <c r="N798" s="15"/>
      <c r="S798" s="102"/>
    </row>
    <row r="799" spans="14:19" ht="12.75" customHeight="1" x14ac:dyDescent="0.2">
      <c r="N799" s="15"/>
      <c r="S799" s="102"/>
    </row>
    <row r="800" spans="14:19" ht="12.75" customHeight="1" x14ac:dyDescent="0.2">
      <c r="N800" s="15"/>
      <c r="S800" s="102"/>
    </row>
    <row r="801" spans="14:19" ht="12.75" customHeight="1" x14ac:dyDescent="0.2">
      <c r="N801" s="15"/>
      <c r="S801" s="102"/>
    </row>
    <row r="802" spans="14:19" ht="12.75" customHeight="1" x14ac:dyDescent="0.2">
      <c r="N802" s="15"/>
      <c r="S802" s="102"/>
    </row>
    <row r="803" spans="14:19" ht="12.75" customHeight="1" x14ac:dyDescent="0.2">
      <c r="N803" s="15"/>
      <c r="S803" s="102"/>
    </row>
    <row r="804" spans="14:19" ht="12.75" customHeight="1" x14ac:dyDescent="0.2">
      <c r="N804" s="15"/>
      <c r="S804" s="102"/>
    </row>
    <row r="805" spans="14:19" ht="12.75" customHeight="1" x14ac:dyDescent="0.2">
      <c r="N805" s="15"/>
      <c r="S805" s="102"/>
    </row>
    <row r="806" spans="14:19" ht="12.75" customHeight="1" x14ac:dyDescent="0.2">
      <c r="N806" s="15"/>
      <c r="S806" s="102"/>
    </row>
    <row r="807" spans="14:19" ht="12.75" customHeight="1" x14ac:dyDescent="0.2">
      <c r="N807" s="15"/>
      <c r="S807" s="102"/>
    </row>
    <row r="808" spans="14:19" ht="12.75" customHeight="1" x14ac:dyDescent="0.2">
      <c r="N808" s="15"/>
      <c r="S808" s="102"/>
    </row>
    <row r="809" spans="14:19" ht="12.75" customHeight="1" x14ac:dyDescent="0.2">
      <c r="N809" s="15"/>
      <c r="S809" s="102"/>
    </row>
    <row r="810" spans="14:19" ht="12.75" customHeight="1" x14ac:dyDescent="0.2">
      <c r="N810" s="15"/>
      <c r="S810" s="102"/>
    </row>
    <row r="811" spans="14:19" ht="12.75" customHeight="1" x14ac:dyDescent="0.2">
      <c r="N811" s="15"/>
      <c r="S811" s="102"/>
    </row>
    <row r="812" spans="14:19" ht="12.75" customHeight="1" x14ac:dyDescent="0.2">
      <c r="N812" s="15"/>
      <c r="S812" s="102"/>
    </row>
    <row r="813" spans="14:19" ht="12.75" customHeight="1" x14ac:dyDescent="0.2">
      <c r="N813" s="15"/>
      <c r="S813" s="102"/>
    </row>
    <row r="814" spans="14:19" ht="12.75" customHeight="1" x14ac:dyDescent="0.2">
      <c r="N814" s="15"/>
      <c r="S814" s="102"/>
    </row>
    <row r="815" spans="14:19" ht="12.75" customHeight="1" x14ac:dyDescent="0.2">
      <c r="N815" s="15"/>
      <c r="S815" s="102"/>
    </row>
    <row r="816" spans="14:19" ht="12.75" customHeight="1" x14ac:dyDescent="0.2">
      <c r="N816" s="15"/>
      <c r="S816" s="102"/>
    </row>
    <row r="817" spans="14:19" ht="12.75" customHeight="1" x14ac:dyDescent="0.2">
      <c r="N817" s="15"/>
      <c r="S817" s="102"/>
    </row>
    <row r="818" spans="14:19" ht="12.75" customHeight="1" x14ac:dyDescent="0.2">
      <c r="N818" s="15"/>
      <c r="S818" s="102"/>
    </row>
    <row r="819" spans="14:19" ht="12.75" customHeight="1" x14ac:dyDescent="0.2">
      <c r="N819" s="15"/>
      <c r="S819" s="102"/>
    </row>
    <row r="820" spans="14:19" ht="12.75" customHeight="1" x14ac:dyDescent="0.2">
      <c r="N820" s="15"/>
      <c r="S820" s="102"/>
    </row>
    <row r="821" spans="14:19" ht="12.75" customHeight="1" x14ac:dyDescent="0.2">
      <c r="N821" s="15"/>
      <c r="S821" s="102"/>
    </row>
    <row r="822" spans="14:19" ht="12.75" customHeight="1" x14ac:dyDescent="0.2">
      <c r="N822" s="15"/>
      <c r="S822" s="102"/>
    </row>
    <row r="823" spans="14:19" ht="12.75" customHeight="1" x14ac:dyDescent="0.2">
      <c r="N823" s="15"/>
      <c r="S823" s="102"/>
    </row>
    <row r="824" spans="14:19" ht="12.75" customHeight="1" x14ac:dyDescent="0.2">
      <c r="N824" s="15"/>
      <c r="S824" s="102"/>
    </row>
    <row r="825" spans="14:19" ht="12.75" customHeight="1" x14ac:dyDescent="0.2">
      <c r="N825" s="15"/>
      <c r="S825" s="102"/>
    </row>
    <row r="826" spans="14:19" ht="12.75" customHeight="1" x14ac:dyDescent="0.2">
      <c r="N826" s="15"/>
      <c r="S826" s="102"/>
    </row>
    <row r="827" spans="14:19" ht="12.75" customHeight="1" x14ac:dyDescent="0.2">
      <c r="N827" s="15"/>
      <c r="S827" s="102"/>
    </row>
    <row r="828" spans="14:19" ht="12.75" customHeight="1" x14ac:dyDescent="0.2">
      <c r="N828" s="15"/>
      <c r="S828" s="102"/>
    </row>
    <row r="829" spans="14:19" ht="12.75" customHeight="1" x14ac:dyDescent="0.2">
      <c r="N829" s="15"/>
      <c r="S829" s="102"/>
    </row>
    <row r="830" spans="14:19" ht="12.75" customHeight="1" x14ac:dyDescent="0.2">
      <c r="N830" s="15"/>
      <c r="S830" s="102"/>
    </row>
    <row r="831" spans="14:19" ht="12.75" customHeight="1" x14ac:dyDescent="0.2">
      <c r="N831" s="15"/>
      <c r="S831" s="102"/>
    </row>
    <row r="832" spans="14:19" ht="12.75" customHeight="1" x14ac:dyDescent="0.2">
      <c r="N832" s="15"/>
      <c r="S832" s="102"/>
    </row>
    <row r="833" spans="14:19" ht="12.75" customHeight="1" x14ac:dyDescent="0.2">
      <c r="N833" s="15"/>
      <c r="S833" s="102"/>
    </row>
    <row r="834" spans="14:19" ht="12.75" customHeight="1" x14ac:dyDescent="0.2">
      <c r="N834" s="15"/>
      <c r="S834" s="102"/>
    </row>
    <row r="835" spans="14:19" ht="12.75" customHeight="1" x14ac:dyDescent="0.2">
      <c r="N835" s="15"/>
      <c r="S835" s="102"/>
    </row>
    <row r="836" spans="14:19" ht="12.75" customHeight="1" x14ac:dyDescent="0.2">
      <c r="N836" s="15"/>
      <c r="S836" s="102"/>
    </row>
    <row r="837" spans="14:19" ht="12.75" customHeight="1" x14ac:dyDescent="0.2">
      <c r="N837" s="15"/>
      <c r="S837" s="102"/>
    </row>
    <row r="838" spans="14:19" ht="12.75" customHeight="1" x14ac:dyDescent="0.2">
      <c r="N838" s="15"/>
      <c r="S838" s="102"/>
    </row>
    <row r="839" spans="14:19" ht="12.75" customHeight="1" x14ac:dyDescent="0.2">
      <c r="N839" s="15"/>
      <c r="S839" s="102"/>
    </row>
    <row r="840" spans="14:19" ht="12.75" customHeight="1" x14ac:dyDescent="0.2">
      <c r="N840" s="15"/>
      <c r="S840" s="102"/>
    </row>
    <row r="841" spans="14:19" ht="12.75" customHeight="1" x14ac:dyDescent="0.2">
      <c r="N841" s="15"/>
      <c r="S841" s="102"/>
    </row>
    <row r="842" spans="14:19" ht="12.75" customHeight="1" x14ac:dyDescent="0.2">
      <c r="N842" s="15"/>
      <c r="S842" s="102"/>
    </row>
    <row r="843" spans="14:19" ht="12.75" customHeight="1" x14ac:dyDescent="0.2">
      <c r="N843" s="15"/>
      <c r="S843" s="102"/>
    </row>
    <row r="844" spans="14:19" ht="12.75" customHeight="1" x14ac:dyDescent="0.2">
      <c r="N844" s="15"/>
      <c r="S844" s="102"/>
    </row>
    <row r="845" spans="14:19" ht="12.75" customHeight="1" x14ac:dyDescent="0.2">
      <c r="N845" s="15"/>
      <c r="S845" s="102"/>
    </row>
    <row r="846" spans="14:19" ht="12.75" customHeight="1" x14ac:dyDescent="0.2">
      <c r="N846" s="15"/>
      <c r="S846" s="102"/>
    </row>
    <row r="847" spans="14:19" ht="12.75" customHeight="1" x14ac:dyDescent="0.2">
      <c r="N847" s="15"/>
      <c r="S847" s="102"/>
    </row>
    <row r="848" spans="14:19" ht="12.75" customHeight="1" x14ac:dyDescent="0.2">
      <c r="N848" s="15"/>
      <c r="S848" s="102"/>
    </row>
    <row r="849" spans="14:19" ht="12.75" customHeight="1" x14ac:dyDescent="0.2">
      <c r="N849" s="15"/>
      <c r="S849" s="102"/>
    </row>
    <row r="850" spans="14:19" ht="12.75" customHeight="1" x14ac:dyDescent="0.2">
      <c r="N850" s="15"/>
      <c r="S850" s="102"/>
    </row>
    <row r="851" spans="14:19" ht="12.75" customHeight="1" x14ac:dyDescent="0.2">
      <c r="N851" s="15"/>
      <c r="S851" s="102"/>
    </row>
    <row r="852" spans="14:19" ht="12.75" customHeight="1" x14ac:dyDescent="0.2">
      <c r="N852" s="15"/>
      <c r="S852" s="102"/>
    </row>
    <row r="853" spans="14:19" ht="12.75" customHeight="1" x14ac:dyDescent="0.2">
      <c r="N853" s="15"/>
      <c r="S853" s="102"/>
    </row>
    <row r="854" spans="14:19" ht="12.75" customHeight="1" x14ac:dyDescent="0.2">
      <c r="N854" s="15"/>
      <c r="S854" s="102"/>
    </row>
    <row r="855" spans="14:19" ht="12.75" customHeight="1" x14ac:dyDescent="0.2">
      <c r="N855" s="15"/>
      <c r="S855" s="102"/>
    </row>
    <row r="856" spans="14:19" ht="12.75" customHeight="1" x14ac:dyDescent="0.2">
      <c r="N856" s="15"/>
      <c r="S856" s="102"/>
    </row>
    <row r="857" spans="14:19" ht="12.75" customHeight="1" x14ac:dyDescent="0.2">
      <c r="N857" s="15"/>
      <c r="S857" s="102"/>
    </row>
    <row r="858" spans="14:19" ht="12.75" customHeight="1" x14ac:dyDescent="0.2">
      <c r="N858" s="15"/>
      <c r="S858" s="102"/>
    </row>
    <row r="859" spans="14:19" ht="12.75" customHeight="1" x14ac:dyDescent="0.2">
      <c r="N859" s="15"/>
      <c r="S859" s="102"/>
    </row>
    <row r="860" spans="14:19" ht="12.75" customHeight="1" x14ac:dyDescent="0.2">
      <c r="N860" s="15"/>
      <c r="S860" s="102"/>
    </row>
    <row r="861" spans="14:19" ht="12.75" customHeight="1" x14ac:dyDescent="0.2">
      <c r="N861" s="15"/>
      <c r="S861" s="102"/>
    </row>
    <row r="862" spans="14:19" ht="12.75" customHeight="1" x14ac:dyDescent="0.2">
      <c r="N862" s="15"/>
      <c r="S862" s="102"/>
    </row>
    <row r="863" spans="14:19" ht="12.75" customHeight="1" x14ac:dyDescent="0.2">
      <c r="N863" s="15"/>
      <c r="S863" s="102"/>
    </row>
    <row r="864" spans="14:19" ht="12.75" customHeight="1" x14ac:dyDescent="0.2">
      <c r="N864" s="15"/>
      <c r="S864" s="102"/>
    </row>
    <row r="865" spans="14:19" ht="12.75" customHeight="1" x14ac:dyDescent="0.2">
      <c r="N865" s="15"/>
      <c r="S865" s="102"/>
    </row>
    <row r="866" spans="14:19" ht="12.75" customHeight="1" x14ac:dyDescent="0.2">
      <c r="N866" s="15"/>
      <c r="S866" s="102"/>
    </row>
    <row r="867" spans="14:19" ht="12.75" customHeight="1" x14ac:dyDescent="0.2">
      <c r="N867" s="15"/>
      <c r="S867" s="102"/>
    </row>
    <row r="868" spans="14:19" ht="12.75" customHeight="1" x14ac:dyDescent="0.2">
      <c r="N868" s="15"/>
      <c r="S868" s="102"/>
    </row>
    <row r="869" spans="14:19" ht="12.75" customHeight="1" x14ac:dyDescent="0.2">
      <c r="N869" s="15"/>
      <c r="S869" s="102"/>
    </row>
    <row r="870" spans="14:19" ht="12.75" customHeight="1" x14ac:dyDescent="0.2">
      <c r="N870" s="15"/>
      <c r="S870" s="102"/>
    </row>
    <row r="871" spans="14:19" ht="12.75" customHeight="1" x14ac:dyDescent="0.2">
      <c r="N871" s="15"/>
      <c r="S871" s="102"/>
    </row>
    <row r="872" spans="14:19" ht="12.75" customHeight="1" x14ac:dyDescent="0.2">
      <c r="N872" s="15"/>
      <c r="S872" s="102"/>
    </row>
    <row r="873" spans="14:19" ht="12.75" customHeight="1" x14ac:dyDescent="0.2">
      <c r="N873" s="15"/>
      <c r="S873" s="102"/>
    </row>
    <row r="874" spans="14:19" ht="12.75" customHeight="1" x14ac:dyDescent="0.2">
      <c r="N874" s="15"/>
      <c r="S874" s="102"/>
    </row>
    <row r="875" spans="14:19" ht="12.75" customHeight="1" x14ac:dyDescent="0.2">
      <c r="N875" s="15"/>
      <c r="S875" s="102"/>
    </row>
    <row r="876" spans="14:19" ht="12.75" customHeight="1" x14ac:dyDescent="0.2">
      <c r="N876" s="15"/>
      <c r="S876" s="102"/>
    </row>
    <row r="877" spans="14:19" ht="12.75" customHeight="1" x14ac:dyDescent="0.2">
      <c r="N877" s="15"/>
      <c r="S877" s="102"/>
    </row>
    <row r="878" spans="14:19" ht="12.75" customHeight="1" x14ac:dyDescent="0.2">
      <c r="N878" s="15"/>
      <c r="S878" s="102"/>
    </row>
    <row r="879" spans="14:19" ht="12.75" customHeight="1" x14ac:dyDescent="0.2">
      <c r="N879" s="15"/>
      <c r="S879" s="102"/>
    </row>
    <row r="880" spans="14:19" ht="12.75" customHeight="1" x14ac:dyDescent="0.2">
      <c r="N880" s="15"/>
      <c r="S880" s="102"/>
    </row>
    <row r="881" spans="14:19" ht="12.75" customHeight="1" x14ac:dyDescent="0.2">
      <c r="N881" s="15"/>
      <c r="S881" s="102"/>
    </row>
    <row r="882" spans="14:19" ht="12.75" customHeight="1" x14ac:dyDescent="0.2">
      <c r="N882" s="15"/>
      <c r="S882" s="102"/>
    </row>
    <row r="883" spans="14:19" ht="12.75" customHeight="1" x14ac:dyDescent="0.2">
      <c r="N883" s="15"/>
      <c r="S883" s="102"/>
    </row>
    <row r="884" spans="14:19" ht="12.75" customHeight="1" x14ac:dyDescent="0.2">
      <c r="N884" s="15"/>
      <c r="S884" s="102"/>
    </row>
    <row r="885" spans="14:19" ht="12.75" customHeight="1" x14ac:dyDescent="0.2">
      <c r="N885" s="15"/>
      <c r="S885" s="102"/>
    </row>
    <row r="886" spans="14:19" ht="12.75" customHeight="1" x14ac:dyDescent="0.2">
      <c r="N886" s="15"/>
      <c r="S886" s="102"/>
    </row>
    <row r="887" spans="14:19" ht="12.75" customHeight="1" x14ac:dyDescent="0.2">
      <c r="N887" s="15"/>
      <c r="S887" s="102"/>
    </row>
    <row r="888" spans="14:19" ht="12.75" customHeight="1" x14ac:dyDescent="0.2">
      <c r="N888" s="15"/>
      <c r="S888" s="102"/>
    </row>
    <row r="889" spans="14:19" ht="12.75" customHeight="1" x14ac:dyDescent="0.2">
      <c r="N889" s="15"/>
      <c r="S889" s="102"/>
    </row>
    <row r="890" spans="14:19" ht="12.75" customHeight="1" x14ac:dyDescent="0.2">
      <c r="N890" s="15"/>
      <c r="S890" s="102"/>
    </row>
    <row r="891" spans="14:19" ht="12.75" customHeight="1" x14ac:dyDescent="0.2">
      <c r="N891" s="15"/>
      <c r="S891" s="102"/>
    </row>
    <row r="892" spans="14:19" ht="12.75" customHeight="1" x14ac:dyDescent="0.2">
      <c r="N892" s="15"/>
      <c r="S892" s="102"/>
    </row>
    <row r="893" spans="14:19" ht="12.75" customHeight="1" x14ac:dyDescent="0.2">
      <c r="N893" s="15"/>
      <c r="S893" s="102"/>
    </row>
    <row r="894" spans="14:19" ht="12.75" customHeight="1" x14ac:dyDescent="0.2">
      <c r="N894" s="15"/>
      <c r="S894" s="102"/>
    </row>
    <row r="895" spans="14:19" ht="12.75" customHeight="1" x14ac:dyDescent="0.2">
      <c r="N895" s="15"/>
      <c r="S895" s="102"/>
    </row>
    <row r="896" spans="14:19" ht="12.75" customHeight="1" x14ac:dyDescent="0.2">
      <c r="N896" s="15"/>
      <c r="S896" s="102"/>
    </row>
    <row r="897" spans="14:19" ht="12.75" customHeight="1" x14ac:dyDescent="0.2">
      <c r="N897" s="15"/>
      <c r="S897" s="102"/>
    </row>
    <row r="898" spans="14:19" ht="12.75" customHeight="1" x14ac:dyDescent="0.2">
      <c r="N898" s="15"/>
      <c r="S898" s="102"/>
    </row>
    <row r="899" spans="14:19" ht="12.75" customHeight="1" x14ac:dyDescent="0.2">
      <c r="N899" s="15"/>
      <c r="S899" s="102"/>
    </row>
    <row r="900" spans="14:19" ht="12.75" customHeight="1" x14ac:dyDescent="0.2">
      <c r="N900" s="15"/>
      <c r="S900" s="102"/>
    </row>
    <row r="901" spans="14:19" ht="12.75" customHeight="1" x14ac:dyDescent="0.2">
      <c r="N901" s="15"/>
      <c r="S901" s="102"/>
    </row>
    <row r="902" spans="14:19" ht="12.75" customHeight="1" x14ac:dyDescent="0.2">
      <c r="N902" s="15"/>
      <c r="S902" s="102"/>
    </row>
    <row r="903" spans="14:19" ht="12.75" customHeight="1" x14ac:dyDescent="0.2">
      <c r="N903" s="15"/>
      <c r="S903" s="102"/>
    </row>
    <row r="904" spans="14:19" ht="12.75" customHeight="1" x14ac:dyDescent="0.2">
      <c r="N904" s="15"/>
      <c r="S904" s="102"/>
    </row>
    <row r="905" spans="14:19" ht="12.75" customHeight="1" x14ac:dyDescent="0.2">
      <c r="N905" s="15"/>
      <c r="S905" s="102"/>
    </row>
    <row r="906" spans="14:19" ht="12.75" customHeight="1" x14ac:dyDescent="0.2">
      <c r="N906" s="15"/>
      <c r="S906" s="102"/>
    </row>
    <row r="907" spans="14:19" ht="12.75" customHeight="1" x14ac:dyDescent="0.2">
      <c r="N907" s="15"/>
      <c r="S907" s="102"/>
    </row>
    <row r="908" spans="14:19" ht="12.75" customHeight="1" x14ac:dyDescent="0.2">
      <c r="N908" s="15"/>
      <c r="S908" s="102"/>
    </row>
    <row r="909" spans="14:19" ht="12.75" customHeight="1" x14ac:dyDescent="0.2">
      <c r="N909" s="15"/>
      <c r="S909" s="102"/>
    </row>
    <row r="910" spans="14:19" ht="12.75" customHeight="1" x14ac:dyDescent="0.2">
      <c r="N910" s="15"/>
      <c r="S910" s="102"/>
    </row>
    <row r="911" spans="14:19" ht="12.75" customHeight="1" x14ac:dyDescent="0.2">
      <c r="N911" s="15"/>
      <c r="S911" s="102"/>
    </row>
    <row r="912" spans="14:19" ht="12.75" customHeight="1" x14ac:dyDescent="0.2">
      <c r="N912" s="15"/>
      <c r="S912" s="102"/>
    </row>
    <row r="913" spans="14:19" ht="12.75" customHeight="1" x14ac:dyDescent="0.2">
      <c r="N913" s="15"/>
      <c r="S913" s="102"/>
    </row>
    <row r="914" spans="14:19" ht="12.75" customHeight="1" x14ac:dyDescent="0.2">
      <c r="N914" s="15"/>
      <c r="S914" s="102"/>
    </row>
    <row r="915" spans="14:19" ht="12.75" customHeight="1" x14ac:dyDescent="0.2">
      <c r="N915" s="15"/>
      <c r="S915" s="102"/>
    </row>
    <row r="916" spans="14:19" ht="12.75" customHeight="1" x14ac:dyDescent="0.2">
      <c r="N916" s="15"/>
      <c r="S916" s="102"/>
    </row>
    <row r="917" spans="14:19" ht="12.75" customHeight="1" x14ac:dyDescent="0.2">
      <c r="N917" s="15"/>
      <c r="S917" s="102"/>
    </row>
    <row r="918" spans="14:19" ht="12.75" customHeight="1" x14ac:dyDescent="0.2">
      <c r="N918" s="15"/>
      <c r="S918" s="102"/>
    </row>
    <row r="919" spans="14:19" ht="12.75" customHeight="1" x14ac:dyDescent="0.2">
      <c r="N919" s="15"/>
      <c r="S919" s="102"/>
    </row>
    <row r="920" spans="14:19" ht="12.75" customHeight="1" x14ac:dyDescent="0.2">
      <c r="N920" s="15"/>
      <c r="S920" s="102"/>
    </row>
    <row r="921" spans="14:19" ht="12.75" customHeight="1" x14ac:dyDescent="0.2">
      <c r="N921" s="15"/>
      <c r="S921" s="102"/>
    </row>
    <row r="922" spans="14:19" ht="12.75" customHeight="1" x14ac:dyDescent="0.2">
      <c r="N922" s="15"/>
      <c r="S922" s="102"/>
    </row>
    <row r="923" spans="14:19" ht="12.75" customHeight="1" x14ac:dyDescent="0.2">
      <c r="N923" s="15"/>
      <c r="S923" s="102"/>
    </row>
    <row r="924" spans="14:19" ht="12.75" customHeight="1" x14ac:dyDescent="0.2">
      <c r="N924" s="15"/>
      <c r="S924" s="102"/>
    </row>
    <row r="925" spans="14:19" ht="12.75" customHeight="1" x14ac:dyDescent="0.2">
      <c r="N925" s="15"/>
      <c r="S925" s="102"/>
    </row>
    <row r="926" spans="14:19" ht="12.75" customHeight="1" x14ac:dyDescent="0.2">
      <c r="N926" s="15"/>
      <c r="S926" s="102"/>
    </row>
    <row r="927" spans="14:19" ht="12.75" customHeight="1" x14ac:dyDescent="0.2">
      <c r="N927" s="15"/>
      <c r="S927" s="102"/>
    </row>
    <row r="928" spans="14:19" ht="12.75" customHeight="1" x14ac:dyDescent="0.2">
      <c r="N928" s="15"/>
      <c r="S928" s="102"/>
    </row>
    <row r="929" spans="14:19" ht="12.75" customHeight="1" x14ac:dyDescent="0.2">
      <c r="N929" s="15"/>
      <c r="S929" s="102"/>
    </row>
    <row r="930" spans="14:19" ht="12.75" customHeight="1" x14ac:dyDescent="0.2">
      <c r="N930" s="15"/>
      <c r="S930" s="102"/>
    </row>
    <row r="931" spans="14:19" ht="12.75" customHeight="1" x14ac:dyDescent="0.2">
      <c r="N931" s="15"/>
      <c r="S931" s="102"/>
    </row>
    <row r="932" spans="14:19" ht="12.75" customHeight="1" x14ac:dyDescent="0.2">
      <c r="N932" s="15"/>
      <c r="S932" s="102"/>
    </row>
    <row r="933" spans="14:19" ht="12.75" customHeight="1" x14ac:dyDescent="0.2">
      <c r="N933" s="15"/>
      <c r="S933" s="102"/>
    </row>
    <row r="934" spans="14:19" ht="12.75" customHeight="1" x14ac:dyDescent="0.2">
      <c r="N934" s="15"/>
      <c r="S934" s="102"/>
    </row>
    <row r="935" spans="14:19" ht="12.75" customHeight="1" x14ac:dyDescent="0.2">
      <c r="N935" s="15"/>
      <c r="S935" s="102"/>
    </row>
    <row r="936" spans="14:19" ht="12.75" customHeight="1" x14ac:dyDescent="0.2">
      <c r="N936" s="15"/>
      <c r="S936" s="102"/>
    </row>
    <row r="937" spans="14:19" ht="12.75" customHeight="1" x14ac:dyDescent="0.2">
      <c r="N937" s="15"/>
      <c r="S937" s="102"/>
    </row>
    <row r="938" spans="14:19" ht="12.75" customHeight="1" x14ac:dyDescent="0.2">
      <c r="N938" s="15"/>
      <c r="S938" s="102"/>
    </row>
    <row r="939" spans="14:19" ht="12.75" customHeight="1" x14ac:dyDescent="0.2">
      <c r="N939" s="15"/>
      <c r="S939" s="102"/>
    </row>
    <row r="940" spans="14:19" ht="12.75" customHeight="1" x14ac:dyDescent="0.2">
      <c r="N940" s="15"/>
      <c r="S940" s="102"/>
    </row>
    <row r="941" spans="14:19" ht="12.75" customHeight="1" x14ac:dyDescent="0.2">
      <c r="N941" s="15"/>
      <c r="S941" s="102"/>
    </row>
    <row r="942" spans="14:19" ht="12.75" customHeight="1" x14ac:dyDescent="0.2">
      <c r="N942" s="15"/>
      <c r="S942" s="102"/>
    </row>
    <row r="943" spans="14:19" ht="12.75" customHeight="1" x14ac:dyDescent="0.2">
      <c r="N943" s="15"/>
      <c r="S943" s="102"/>
    </row>
    <row r="944" spans="14:19" ht="12.75" customHeight="1" x14ac:dyDescent="0.2">
      <c r="N944" s="15"/>
      <c r="S944" s="102"/>
    </row>
    <row r="945" spans="14:19" ht="12.75" customHeight="1" x14ac:dyDescent="0.2">
      <c r="N945" s="15"/>
      <c r="S945" s="102"/>
    </row>
    <row r="946" spans="14:19" ht="12.75" customHeight="1" x14ac:dyDescent="0.2">
      <c r="N946" s="15"/>
      <c r="S946" s="102"/>
    </row>
    <row r="947" spans="14:19" ht="12.75" customHeight="1" x14ac:dyDescent="0.2">
      <c r="N947" s="15"/>
      <c r="S947" s="102"/>
    </row>
    <row r="948" spans="14:19" ht="12.75" customHeight="1" x14ac:dyDescent="0.2">
      <c r="N948" s="15"/>
      <c r="S948" s="102"/>
    </row>
    <row r="949" spans="14:19" ht="12.75" customHeight="1" x14ac:dyDescent="0.2">
      <c r="N949" s="15"/>
      <c r="S949" s="102"/>
    </row>
    <row r="950" spans="14:19" ht="12.75" customHeight="1" x14ac:dyDescent="0.2">
      <c r="N950" s="15"/>
      <c r="S950" s="102"/>
    </row>
    <row r="951" spans="14:19" ht="12.75" customHeight="1" x14ac:dyDescent="0.2">
      <c r="N951" s="15"/>
      <c r="S951" s="102"/>
    </row>
    <row r="952" spans="14:19" ht="12.75" customHeight="1" x14ac:dyDescent="0.2">
      <c r="N952" s="15"/>
      <c r="S952" s="102"/>
    </row>
    <row r="953" spans="14:19" ht="12.75" customHeight="1" x14ac:dyDescent="0.2">
      <c r="N953" s="15"/>
      <c r="S953" s="102"/>
    </row>
    <row r="954" spans="14:19" ht="12.75" customHeight="1" x14ac:dyDescent="0.2">
      <c r="N954" s="15"/>
      <c r="S954" s="102"/>
    </row>
    <row r="955" spans="14:19" ht="12.75" customHeight="1" x14ac:dyDescent="0.2">
      <c r="N955" s="15"/>
      <c r="S955" s="102"/>
    </row>
    <row r="956" spans="14:19" ht="12.75" customHeight="1" x14ac:dyDescent="0.2">
      <c r="N956" s="15"/>
      <c r="S956" s="102"/>
    </row>
    <row r="957" spans="14:19" ht="12.75" customHeight="1" x14ac:dyDescent="0.2">
      <c r="N957" s="15"/>
      <c r="S957" s="102"/>
    </row>
    <row r="958" spans="14:19" ht="12.75" customHeight="1" x14ac:dyDescent="0.2">
      <c r="N958" s="15"/>
      <c r="S958" s="102"/>
    </row>
    <row r="959" spans="14:19" ht="12.75" customHeight="1" x14ac:dyDescent="0.2">
      <c r="N959" s="15"/>
      <c r="S959" s="102"/>
    </row>
    <row r="960" spans="14:19" ht="12.75" customHeight="1" x14ac:dyDescent="0.2">
      <c r="N960" s="15"/>
      <c r="S960" s="102"/>
    </row>
    <row r="961" spans="14:19" ht="12.75" customHeight="1" x14ac:dyDescent="0.2">
      <c r="N961" s="15"/>
      <c r="S961" s="102"/>
    </row>
    <row r="962" spans="14:19" ht="12.75" customHeight="1" x14ac:dyDescent="0.2">
      <c r="N962" s="15"/>
      <c r="S962" s="102"/>
    </row>
    <row r="963" spans="14:19" ht="12.75" customHeight="1" x14ac:dyDescent="0.2">
      <c r="N963" s="15"/>
      <c r="S963" s="102"/>
    </row>
    <row r="964" spans="14:19" ht="12.75" customHeight="1" x14ac:dyDescent="0.2">
      <c r="N964" s="15"/>
      <c r="S964" s="102"/>
    </row>
    <row r="965" spans="14:19" ht="12.75" customHeight="1" x14ac:dyDescent="0.2">
      <c r="N965" s="15"/>
      <c r="S965" s="102"/>
    </row>
    <row r="966" spans="14:19" ht="12.75" customHeight="1" x14ac:dyDescent="0.2">
      <c r="N966" s="15"/>
      <c r="S966" s="102"/>
    </row>
    <row r="967" spans="14:19" ht="12.75" customHeight="1" x14ac:dyDescent="0.2">
      <c r="N967" s="15"/>
      <c r="S967" s="102"/>
    </row>
    <row r="968" spans="14:19" ht="12.75" customHeight="1" x14ac:dyDescent="0.2">
      <c r="N968" s="15"/>
      <c r="S968" s="102"/>
    </row>
    <row r="969" spans="14:19" ht="12.75" customHeight="1" x14ac:dyDescent="0.2">
      <c r="N969" s="15"/>
      <c r="S969" s="102"/>
    </row>
    <row r="970" spans="14:19" ht="12.75" customHeight="1" x14ac:dyDescent="0.2">
      <c r="N970" s="15"/>
      <c r="S970" s="102"/>
    </row>
    <row r="971" spans="14:19" ht="12.75" customHeight="1" x14ac:dyDescent="0.2">
      <c r="N971" s="15"/>
      <c r="S971" s="102"/>
    </row>
    <row r="972" spans="14:19" ht="12.75" customHeight="1" x14ac:dyDescent="0.2">
      <c r="N972" s="15"/>
      <c r="S972" s="102"/>
    </row>
    <row r="973" spans="14:19" ht="12.75" customHeight="1" x14ac:dyDescent="0.2">
      <c r="N973" s="15"/>
      <c r="S973" s="102"/>
    </row>
    <row r="974" spans="14:19" ht="12.75" customHeight="1" x14ac:dyDescent="0.2">
      <c r="N974" s="15"/>
      <c r="S974" s="102"/>
    </row>
    <row r="975" spans="14:19" ht="12.75" customHeight="1" x14ac:dyDescent="0.2">
      <c r="N975" s="15"/>
      <c r="S975" s="102"/>
    </row>
    <row r="976" spans="14:19" ht="12.75" customHeight="1" x14ac:dyDescent="0.2">
      <c r="N976" s="15"/>
      <c r="S976" s="102"/>
    </row>
    <row r="977" spans="14:19" ht="12.75" customHeight="1" x14ac:dyDescent="0.2">
      <c r="N977" s="15"/>
      <c r="S977" s="102"/>
    </row>
    <row r="978" spans="14:19" ht="12.75" customHeight="1" x14ac:dyDescent="0.2">
      <c r="N978" s="15"/>
      <c r="S978" s="102"/>
    </row>
    <row r="979" spans="14:19" ht="12.75" customHeight="1" x14ac:dyDescent="0.2">
      <c r="N979" s="15"/>
      <c r="S979" s="102"/>
    </row>
    <row r="980" spans="14:19" ht="12.75" customHeight="1" x14ac:dyDescent="0.2">
      <c r="N980" s="15"/>
      <c r="S980" s="102"/>
    </row>
    <row r="981" spans="14:19" ht="12.75" customHeight="1" x14ac:dyDescent="0.2">
      <c r="N981" s="15"/>
      <c r="S981" s="102"/>
    </row>
    <row r="982" spans="14:19" ht="12.75" customHeight="1" x14ac:dyDescent="0.2">
      <c r="N982" s="15"/>
      <c r="S982" s="102"/>
    </row>
    <row r="983" spans="14:19" ht="12.75" customHeight="1" x14ac:dyDescent="0.2">
      <c r="N983" s="15"/>
      <c r="S983" s="102"/>
    </row>
    <row r="984" spans="14:19" ht="12.75" customHeight="1" x14ac:dyDescent="0.2">
      <c r="N984" s="15"/>
      <c r="S984" s="102"/>
    </row>
    <row r="985" spans="14:19" ht="12.75" customHeight="1" x14ac:dyDescent="0.2">
      <c r="N985" s="15"/>
      <c r="S985" s="102"/>
    </row>
    <row r="986" spans="14:19" ht="12.75" customHeight="1" x14ac:dyDescent="0.2">
      <c r="N986" s="15"/>
      <c r="S986" s="102"/>
    </row>
    <row r="987" spans="14:19" ht="12.75" customHeight="1" x14ac:dyDescent="0.2">
      <c r="N987" s="15"/>
      <c r="S987" s="102"/>
    </row>
    <row r="988" spans="14:19" ht="12.75" customHeight="1" x14ac:dyDescent="0.2">
      <c r="N988" s="15"/>
      <c r="S988" s="102"/>
    </row>
    <row r="989" spans="14:19" ht="12.75" customHeight="1" x14ac:dyDescent="0.2">
      <c r="N989" s="15"/>
      <c r="S989" s="102"/>
    </row>
    <row r="990" spans="14:19" ht="12.75" customHeight="1" x14ac:dyDescent="0.2">
      <c r="N990" s="15"/>
      <c r="S990" s="102"/>
    </row>
    <row r="991" spans="14:19" ht="12.75" customHeight="1" x14ac:dyDescent="0.2">
      <c r="N991" s="15"/>
      <c r="S991" s="102"/>
    </row>
    <row r="992" spans="14:19" ht="12.75" customHeight="1" x14ac:dyDescent="0.2">
      <c r="N992" s="15"/>
      <c r="S992" s="102"/>
    </row>
    <row r="993" spans="14:19" ht="12.75" customHeight="1" x14ac:dyDescent="0.2">
      <c r="N993" s="15"/>
      <c r="S993" s="102"/>
    </row>
    <row r="994" spans="14:19" ht="12.75" customHeight="1" x14ac:dyDescent="0.2">
      <c r="N994" s="15"/>
      <c r="S994" s="102"/>
    </row>
    <row r="995" spans="14:19" ht="12.75" customHeight="1" x14ac:dyDescent="0.2">
      <c r="N995" s="15"/>
      <c r="S995" s="102"/>
    </row>
    <row r="996" spans="14:19" ht="12.75" customHeight="1" x14ac:dyDescent="0.2">
      <c r="N996" s="15"/>
      <c r="S996" s="102"/>
    </row>
    <row r="997" spans="14:19" ht="12.75" customHeight="1" x14ac:dyDescent="0.2">
      <c r="N997" s="15"/>
      <c r="S997" s="102"/>
    </row>
    <row r="998" spans="14:19" ht="12.75" customHeight="1" x14ac:dyDescent="0.2">
      <c r="N998" s="15"/>
      <c r="S998" s="102"/>
    </row>
    <row r="999" spans="14:19" ht="12.75" customHeight="1" x14ac:dyDescent="0.2">
      <c r="N999" s="15"/>
      <c r="S999" s="102"/>
    </row>
    <row r="1000" spans="14:19" ht="12.75" customHeight="1" x14ac:dyDescent="0.2">
      <c r="N1000" s="15"/>
      <c r="S1000" s="102"/>
    </row>
  </sheetData>
  <mergeCells count="2">
    <mergeCell ref="I3:J3"/>
    <mergeCell ref="A1:G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998"/>
  <sheetViews>
    <sheetView zoomScaleNormal="100" workbookViewId="0">
      <selection activeCell="B11" sqref="B11"/>
    </sheetView>
  </sheetViews>
  <sheetFormatPr defaultColWidth="12.5703125" defaultRowHeight="15" customHeight="1" x14ac:dyDescent="0.2"/>
  <cols>
    <col min="1" max="1" width="9" customWidth="1"/>
    <col min="2" max="2" width="12.28515625" customWidth="1"/>
    <col min="3" max="5" width="16.7109375" customWidth="1"/>
    <col min="6" max="6" width="13" customWidth="1"/>
    <col min="7" max="7" width="8.42578125" customWidth="1"/>
    <col min="8" max="8" width="10.28515625" customWidth="1"/>
    <col min="9" max="10" width="9" customWidth="1"/>
    <col min="11" max="11" width="12.28515625" customWidth="1"/>
    <col min="12" max="12" width="10.42578125" customWidth="1"/>
    <col min="13" max="13" width="10.28515625" customWidth="1"/>
    <col min="14" max="28" width="8.5703125" customWidth="1"/>
  </cols>
  <sheetData>
    <row r="1" spans="1:16" ht="12.75" customHeight="1" x14ac:dyDescent="0.2">
      <c r="A1" s="158" t="s">
        <v>36</v>
      </c>
      <c r="B1" s="159"/>
      <c r="C1" s="159"/>
      <c r="D1" s="159"/>
      <c r="E1" s="159"/>
      <c r="F1" s="159"/>
      <c r="G1" s="160"/>
      <c r="H1" s="15"/>
      <c r="L1" s="101" t="s">
        <v>19</v>
      </c>
      <c r="N1" s="102"/>
      <c r="O1" s="102"/>
      <c r="P1" s="102"/>
    </row>
    <row r="2" spans="1:16" ht="12.75" customHeight="1" x14ac:dyDescent="0.2">
      <c r="A2" s="103" t="s">
        <v>2</v>
      </c>
      <c r="B2" s="103" t="s">
        <v>20</v>
      </c>
      <c r="C2" s="120" t="s">
        <v>31</v>
      </c>
      <c r="D2" s="120" t="s">
        <v>32</v>
      </c>
      <c r="E2" s="103" t="s">
        <v>21</v>
      </c>
      <c r="F2" s="103" t="s">
        <v>22</v>
      </c>
      <c r="G2" s="104" t="s">
        <v>23</v>
      </c>
      <c r="H2" s="15"/>
      <c r="K2" s="113" t="s">
        <v>24</v>
      </c>
      <c r="L2" s="101" t="s">
        <v>25</v>
      </c>
      <c r="M2" s="106" t="s">
        <v>43</v>
      </c>
      <c r="N2" s="102"/>
      <c r="O2" s="102"/>
      <c r="P2" s="102"/>
    </row>
    <row r="3" spans="1:16" ht="12.75" customHeight="1" x14ac:dyDescent="0.2">
      <c r="A3" s="102">
        <f>M4</f>
        <v>28954.33</v>
      </c>
      <c r="B3" s="107">
        <v>29000</v>
      </c>
      <c r="C3" s="102">
        <f t="shared" ref="C3:C62" si="0">(A3+B3)/2</f>
        <v>28977.165000000001</v>
      </c>
      <c r="D3" s="102">
        <f>C3-$J$10</f>
        <v>24157.165000000001</v>
      </c>
      <c r="E3" s="102">
        <f>'Regular 2'!F42</f>
        <v>539.73399999999992</v>
      </c>
      <c r="F3" s="102">
        <f>E3*0.8</f>
        <v>431.78719999999998</v>
      </c>
      <c r="G3" s="102">
        <f t="shared" ref="G3:G62" si="1">E3-F3</f>
        <v>107.94679999999994</v>
      </c>
      <c r="H3" s="102"/>
      <c r="I3" s="161" t="s">
        <v>42</v>
      </c>
      <c r="J3" s="162"/>
      <c r="K3" s="109" t="s">
        <v>26</v>
      </c>
      <c r="L3" s="110" t="s">
        <v>27</v>
      </c>
      <c r="M3" s="111" t="s">
        <v>28</v>
      </c>
      <c r="N3" s="112"/>
      <c r="O3" s="112"/>
      <c r="P3" s="112"/>
    </row>
    <row r="4" spans="1:16" ht="12.75" customHeight="1" x14ac:dyDescent="0.2">
      <c r="A4" s="102">
        <f>B3+1</f>
        <v>29001</v>
      </c>
      <c r="B4" s="102">
        <f>B3+100</f>
        <v>29100</v>
      </c>
      <c r="C4" s="102">
        <f t="shared" si="0"/>
        <v>29050.5</v>
      </c>
      <c r="D4" s="102">
        <f t="shared" ref="D4:D62" si="2">C4-$J$10</f>
        <v>24230.5</v>
      </c>
      <c r="E4" s="102">
        <f>'Regular 2'!F43</f>
        <v>543.13400000000001</v>
      </c>
      <c r="F4" s="102">
        <f t="shared" ref="F4:F64" si="3">F3-7</f>
        <v>424.78719999999998</v>
      </c>
      <c r="G4" s="102">
        <f t="shared" si="1"/>
        <v>118.34680000000003</v>
      </c>
      <c r="H4" s="102"/>
      <c r="I4" s="107">
        <v>28111</v>
      </c>
      <c r="J4" s="107">
        <v>28200</v>
      </c>
      <c r="K4" s="113">
        <f>+'Low - Single'!K4</f>
        <v>0.03</v>
      </c>
      <c r="L4" s="114">
        <f>I4*K4</f>
        <v>843.32999999999993</v>
      </c>
      <c r="M4" s="115">
        <f>L4+I4</f>
        <v>28954.33</v>
      </c>
      <c r="N4" s="102"/>
      <c r="O4" s="102"/>
      <c r="P4" s="102"/>
    </row>
    <row r="5" spans="1:16" ht="12.75" customHeight="1" x14ac:dyDescent="0.2">
      <c r="A5" s="102">
        <f t="shared" ref="A5:B5" si="4">A4+100</f>
        <v>29101</v>
      </c>
      <c r="B5" s="102">
        <f t="shared" si="4"/>
        <v>29200</v>
      </c>
      <c r="C5" s="102">
        <f t="shared" si="0"/>
        <v>29150.5</v>
      </c>
      <c r="D5" s="102">
        <f t="shared" si="2"/>
        <v>24330.5</v>
      </c>
      <c r="E5" s="102">
        <f>'Regular 2'!F44</f>
        <v>546.53400000000011</v>
      </c>
      <c r="F5" s="102">
        <f t="shared" si="3"/>
        <v>417.78719999999998</v>
      </c>
      <c r="G5" s="102">
        <f t="shared" si="1"/>
        <v>128.74680000000012</v>
      </c>
      <c r="H5" s="102"/>
      <c r="I5" s="102"/>
      <c r="J5" s="102"/>
      <c r="K5" s="123"/>
      <c r="L5" s="114"/>
      <c r="M5" s="102"/>
      <c r="N5" s="102"/>
      <c r="O5" s="102"/>
      <c r="P5" s="102"/>
    </row>
    <row r="6" spans="1:16" ht="12.75" customHeight="1" x14ac:dyDescent="0.2">
      <c r="A6" s="102">
        <f t="shared" ref="A6:B6" si="5">A5+100</f>
        <v>29201</v>
      </c>
      <c r="B6" s="102">
        <f t="shared" si="5"/>
        <v>29300</v>
      </c>
      <c r="C6" s="102">
        <f t="shared" si="0"/>
        <v>29250.5</v>
      </c>
      <c r="D6" s="102">
        <f t="shared" si="2"/>
        <v>24430.5</v>
      </c>
      <c r="E6" s="102">
        <f>'Regular 2'!F45</f>
        <v>549.93399999999997</v>
      </c>
      <c r="F6" s="102">
        <f t="shared" si="3"/>
        <v>410.78719999999998</v>
      </c>
      <c r="G6" s="102">
        <f t="shared" si="1"/>
        <v>139.14679999999998</v>
      </c>
      <c r="H6" s="102"/>
      <c r="I6" s="102"/>
      <c r="J6" s="102"/>
      <c r="K6" s="123"/>
      <c r="L6" s="114"/>
      <c r="M6" s="102"/>
      <c r="N6" s="102"/>
      <c r="O6" s="102"/>
      <c r="P6" s="102"/>
    </row>
    <row r="7" spans="1:16" ht="12.75" customHeight="1" x14ac:dyDescent="0.2">
      <c r="A7" s="102">
        <f t="shared" ref="A7:B7" si="6">A6+100</f>
        <v>29301</v>
      </c>
      <c r="B7" s="102">
        <f t="shared" si="6"/>
        <v>29400</v>
      </c>
      <c r="C7" s="102">
        <f t="shared" si="0"/>
        <v>29350.5</v>
      </c>
      <c r="D7" s="102">
        <f t="shared" si="2"/>
        <v>24530.5</v>
      </c>
      <c r="E7" s="102">
        <f>'Regular 2'!F46</f>
        <v>553.33400000000006</v>
      </c>
      <c r="F7" s="102">
        <f t="shared" si="3"/>
        <v>403.78719999999998</v>
      </c>
      <c r="G7" s="102">
        <f t="shared" si="1"/>
        <v>149.54680000000008</v>
      </c>
      <c r="H7" s="102"/>
      <c r="I7" s="102"/>
      <c r="J7" s="102"/>
      <c r="K7" s="123"/>
      <c r="L7" s="114"/>
      <c r="M7" s="102"/>
      <c r="N7" s="102"/>
      <c r="O7" s="102"/>
      <c r="P7" s="102"/>
    </row>
    <row r="8" spans="1:16" ht="12.75" customHeight="1" x14ac:dyDescent="0.2">
      <c r="A8" s="102">
        <f t="shared" ref="A8:B8" si="7">A7+100</f>
        <v>29401</v>
      </c>
      <c r="B8" s="102">
        <f t="shared" si="7"/>
        <v>29500</v>
      </c>
      <c r="C8" s="102">
        <f t="shared" si="0"/>
        <v>29450.5</v>
      </c>
      <c r="D8" s="102">
        <f t="shared" si="2"/>
        <v>24630.5</v>
      </c>
      <c r="E8" s="102">
        <f>'Regular 2'!F47</f>
        <v>556.73399999999992</v>
      </c>
      <c r="F8" s="102">
        <f t="shared" si="3"/>
        <v>396.78719999999998</v>
      </c>
      <c r="G8" s="102">
        <f t="shared" si="1"/>
        <v>159.94679999999994</v>
      </c>
      <c r="H8" s="102"/>
      <c r="I8" s="102"/>
      <c r="J8" s="102"/>
      <c r="K8" s="123"/>
      <c r="L8" s="114"/>
      <c r="M8" s="102"/>
      <c r="N8" s="102"/>
      <c r="O8" s="102"/>
      <c r="P8" s="102"/>
    </row>
    <row r="9" spans="1:16" ht="12.75" customHeight="1" x14ac:dyDescent="0.2">
      <c r="A9" s="102">
        <f t="shared" ref="A9:B9" si="8">A8+100</f>
        <v>29501</v>
      </c>
      <c r="B9" s="102">
        <f t="shared" si="8"/>
        <v>29600</v>
      </c>
      <c r="C9" s="102">
        <f t="shared" si="0"/>
        <v>29550.5</v>
      </c>
      <c r="D9" s="102">
        <f t="shared" si="2"/>
        <v>24730.5</v>
      </c>
      <c r="E9" s="102">
        <f>'Regular 2'!F48</f>
        <v>560.13400000000001</v>
      </c>
      <c r="F9" s="102">
        <f t="shared" si="3"/>
        <v>389.78719999999998</v>
      </c>
      <c r="G9" s="102">
        <f t="shared" si="1"/>
        <v>170.34680000000003</v>
      </c>
      <c r="H9" s="102"/>
      <c r="I9" s="107" t="s">
        <v>29</v>
      </c>
      <c r="J9" s="107">
        <v>2410</v>
      </c>
      <c r="K9" s="101"/>
      <c r="L9" s="114"/>
      <c r="M9" s="102"/>
      <c r="N9" s="102"/>
      <c r="O9" s="102"/>
      <c r="P9" s="102"/>
    </row>
    <row r="10" spans="1:16" ht="12.75" customHeight="1" x14ac:dyDescent="0.2">
      <c r="A10" s="102">
        <f t="shared" ref="A10:B10" si="9">A9+100</f>
        <v>29601</v>
      </c>
      <c r="B10" s="102">
        <f t="shared" si="9"/>
        <v>29700</v>
      </c>
      <c r="C10" s="102">
        <f t="shared" si="0"/>
        <v>29650.5</v>
      </c>
      <c r="D10" s="102">
        <f t="shared" si="2"/>
        <v>24830.5</v>
      </c>
      <c r="E10" s="102">
        <f>'Regular 2'!F49</f>
        <v>563.53400000000011</v>
      </c>
      <c r="F10" s="102">
        <f t="shared" si="3"/>
        <v>382.78719999999998</v>
      </c>
      <c r="G10" s="102">
        <f t="shared" si="1"/>
        <v>180.74680000000012</v>
      </c>
      <c r="H10" s="102"/>
      <c r="I10" s="107" t="s">
        <v>35</v>
      </c>
      <c r="J10" s="102">
        <f>J9*2</f>
        <v>4820</v>
      </c>
      <c r="K10" s="123"/>
      <c r="L10" s="114"/>
      <c r="M10" s="102"/>
      <c r="N10" s="102"/>
      <c r="O10" s="102"/>
      <c r="P10" s="102"/>
    </row>
    <row r="11" spans="1:16" ht="12.75" customHeight="1" x14ac:dyDescent="0.2">
      <c r="A11" s="102">
        <f t="shared" ref="A11:B11" si="10">A10+100</f>
        <v>29701</v>
      </c>
      <c r="B11" s="102">
        <f t="shared" si="10"/>
        <v>29800</v>
      </c>
      <c r="C11" s="102">
        <f t="shared" si="0"/>
        <v>29750.5</v>
      </c>
      <c r="D11" s="102">
        <f t="shared" si="2"/>
        <v>24930.5</v>
      </c>
      <c r="E11" s="102">
        <f>'Regular 2'!F50</f>
        <v>566.93399999999997</v>
      </c>
      <c r="F11" s="102">
        <f t="shared" si="3"/>
        <v>375.78719999999998</v>
      </c>
      <c r="G11" s="102">
        <f t="shared" si="1"/>
        <v>191.14679999999998</v>
      </c>
      <c r="H11" s="102"/>
      <c r="I11" s="102"/>
      <c r="J11" s="102"/>
      <c r="K11" s="101"/>
      <c r="L11" s="114"/>
      <c r="M11" s="102"/>
      <c r="N11" s="102"/>
      <c r="O11" s="102"/>
      <c r="P11" s="102"/>
    </row>
    <row r="12" spans="1:16" ht="12.75" customHeight="1" x14ac:dyDescent="0.2">
      <c r="A12" s="102">
        <f t="shared" ref="A12:B12" si="11">A11+100</f>
        <v>29801</v>
      </c>
      <c r="B12" s="102">
        <f t="shared" si="11"/>
        <v>29900</v>
      </c>
      <c r="C12" s="102">
        <f t="shared" si="0"/>
        <v>29850.5</v>
      </c>
      <c r="D12" s="102">
        <f t="shared" si="2"/>
        <v>25030.5</v>
      </c>
      <c r="E12" s="102">
        <f>'Regular 2'!F52</f>
        <v>570.33400000000006</v>
      </c>
      <c r="F12" s="102">
        <f t="shared" si="3"/>
        <v>368.78719999999998</v>
      </c>
      <c r="G12" s="102">
        <f t="shared" si="1"/>
        <v>201.54680000000008</v>
      </c>
      <c r="H12" s="102"/>
      <c r="I12" s="102"/>
      <c r="J12" s="102"/>
      <c r="K12" s="123"/>
      <c r="L12" s="114"/>
      <c r="M12" s="102"/>
      <c r="N12" s="102"/>
      <c r="O12" s="102"/>
      <c r="P12" s="102"/>
    </row>
    <row r="13" spans="1:16" ht="12.75" customHeight="1" x14ac:dyDescent="0.2">
      <c r="A13" s="102">
        <f t="shared" ref="A13:B13" si="12">A12+100</f>
        <v>29901</v>
      </c>
      <c r="B13" s="102">
        <f t="shared" si="12"/>
        <v>30000</v>
      </c>
      <c r="C13" s="102">
        <f t="shared" si="0"/>
        <v>29950.5</v>
      </c>
      <c r="D13" s="102">
        <f t="shared" si="2"/>
        <v>25130.5</v>
      </c>
      <c r="E13" s="102">
        <f>'Regular 2'!F53</f>
        <v>573.73399999999992</v>
      </c>
      <c r="F13" s="102">
        <f t="shared" si="3"/>
        <v>361.78719999999998</v>
      </c>
      <c r="G13" s="102">
        <f t="shared" si="1"/>
        <v>211.94679999999994</v>
      </c>
      <c r="H13" s="102"/>
      <c r="I13" s="102"/>
      <c r="J13" s="102"/>
      <c r="K13" s="123"/>
      <c r="L13" s="114"/>
      <c r="M13" s="102"/>
      <c r="N13" s="102"/>
      <c r="O13" s="102"/>
      <c r="P13" s="102"/>
    </row>
    <row r="14" spans="1:16" ht="12.75" customHeight="1" x14ac:dyDescent="0.2">
      <c r="A14" s="102">
        <f t="shared" ref="A14:B14" si="13">A13+100</f>
        <v>30001</v>
      </c>
      <c r="B14" s="102">
        <f t="shared" si="13"/>
        <v>30100</v>
      </c>
      <c r="C14" s="102">
        <f t="shared" si="0"/>
        <v>30050.5</v>
      </c>
      <c r="D14" s="102">
        <f t="shared" si="2"/>
        <v>25230.5</v>
      </c>
      <c r="E14" s="102">
        <f>'Regular 2'!F54</f>
        <v>577.13400000000001</v>
      </c>
      <c r="F14" s="102">
        <f t="shared" si="3"/>
        <v>354.78719999999998</v>
      </c>
      <c r="G14" s="102">
        <f t="shared" si="1"/>
        <v>222.34680000000003</v>
      </c>
      <c r="H14" s="102"/>
      <c r="I14" s="102"/>
      <c r="J14" s="102"/>
      <c r="K14" s="123"/>
      <c r="L14" s="114"/>
      <c r="M14" s="102"/>
      <c r="N14" s="102"/>
      <c r="O14" s="102"/>
      <c r="P14" s="102"/>
    </row>
    <row r="15" spans="1:16" ht="12.75" customHeight="1" x14ac:dyDescent="0.2">
      <c r="A15" s="102">
        <f t="shared" ref="A15:B15" si="14">A14+100</f>
        <v>30101</v>
      </c>
      <c r="B15" s="102">
        <f t="shared" si="14"/>
        <v>30200</v>
      </c>
      <c r="C15" s="102">
        <f t="shared" si="0"/>
        <v>30150.5</v>
      </c>
      <c r="D15" s="102">
        <f t="shared" si="2"/>
        <v>25330.5</v>
      </c>
      <c r="E15" s="102">
        <f>'Regular 2'!F55</f>
        <v>580.53400000000011</v>
      </c>
      <c r="F15" s="102">
        <f t="shared" si="3"/>
        <v>347.78719999999998</v>
      </c>
      <c r="G15" s="102">
        <f t="shared" si="1"/>
        <v>232.74680000000012</v>
      </c>
      <c r="H15" s="102"/>
      <c r="I15" s="102"/>
      <c r="J15" s="102"/>
      <c r="K15" s="123"/>
      <c r="L15" s="114"/>
      <c r="M15" s="102"/>
      <c r="N15" s="102"/>
      <c r="O15" s="102"/>
      <c r="P15" s="102"/>
    </row>
    <row r="16" spans="1:16" ht="12.75" customHeight="1" x14ac:dyDescent="0.2">
      <c r="A16" s="102">
        <f t="shared" ref="A16:B16" si="15">A15+100</f>
        <v>30201</v>
      </c>
      <c r="B16" s="102">
        <f t="shared" si="15"/>
        <v>30300</v>
      </c>
      <c r="C16" s="102">
        <f t="shared" si="0"/>
        <v>30250.5</v>
      </c>
      <c r="D16" s="102">
        <f t="shared" si="2"/>
        <v>25430.5</v>
      </c>
      <c r="E16" s="102">
        <f>'Regular 2'!F56</f>
        <v>583.93399999999997</v>
      </c>
      <c r="F16" s="102">
        <f t="shared" si="3"/>
        <v>340.78719999999998</v>
      </c>
      <c r="G16" s="102">
        <f t="shared" si="1"/>
        <v>243.14679999999998</v>
      </c>
      <c r="H16" s="102"/>
      <c r="I16" s="102"/>
      <c r="J16" s="102"/>
      <c r="K16" s="123"/>
      <c r="L16" s="114"/>
      <c r="M16" s="102"/>
      <c r="N16" s="102"/>
      <c r="O16" s="102"/>
      <c r="P16" s="102"/>
    </row>
    <row r="17" spans="1:16" ht="12.75" customHeight="1" x14ac:dyDescent="0.2">
      <c r="A17" s="102">
        <f t="shared" ref="A17:B17" si="16">A16+100</f>
        <v>30301</v>
      </c>
      <c r="B17" s="102">
        <f t="shared" si="16"/>
        <v>30400</v>
      </c>
      <c r="C17" s="102">
        <f t="shared" si="0"/>
        <v>30350.5</v>
      </c>
      <c r="D17" s="102">
        <f t="shared" si="2"/>
        <v>25530.5</v>
      </c>
      <c r="E17" s="102">
        <f>'Regular 2'!F57</f>
        <v>587.33400000000006</v>
      </c>
      <c r="F17" s="102">
        <f t="shared" si="3"/>
        <v>333.78719999999998</v>
      </c>
      <c r="G17" s="102">
        <f t="shared" si="1"/>
        <v>253.54680000000008</v>
      </c>
      <c r="H17" s="102"/>
      <c r="I17" s="102"/>
      <c r="J17" s="102"/>
      <c r="K17" s="123"/>
      <c r="L17" s="114"/>
      <c r="M17" s="102"/>
      <c r="N17" s="102"/>
      <c r="O17" s="102"/>
      <c r="P17" s="102"/>
    </row>
    <row r="18" spans="1:16" ht="12.75" customHeight="1" x14ac:dyDescent="0.2">
      <c r="A18" s="102">
        <f t="shared" ref="A18:B18" si="17">A17+100</f>
        <v>30401</v>
      </c>
      <c r="B18" s="102">
        <f t="shared" si="17"/>
        <v>30500</v>
      </c>
      <c r="C18" s="102">
        <f t="shared" si="0"/>
        <v>30450.5</v>
      </c>
      <c r="D18" s="102">
        <f t="shared" si="2"/>
        <v>25630.5</v>
      </c>
      <c r="E18" s="102">
        <f>'Regular 2'!F58</f>
        <v>590.73399999999992</v>
      </c>
      <c r="F18" s="102">
        <f t="shared" si="3"/>
        <v>326.78719999999998</v>
      </c>
      <c r="G18" s="102">
        <f t="shared" si="1"/>
        <v>263.94679999999994</v>
      </c>
      <c r="H18" s="102"/>
      <c r="I18" s="102"/>
      <c r="J18" s="102"/>
      <c r="K18" s="123"/>
      <c r="L18" s="114"/>
      <c r="M18" s="102"/>
      <c r="N18" s="102"/>
      <c r="O18" s="102"/>
      <c r="P18" s="102"/>
    </row>
    <row r="19" spans="1:16" ht="12.75" customHeight="1" x14ac:dyDescent="0.2">
      <c r="A19" s="102">
        <f t="shared" ref="A19:B19" si="18">A18+100</f>
        <v>30501</v>
      </c>
      <c r="B19" s="102">
        <f t="shared" si="18"/>
        <v>30600</v>
      </c>
      <c r="C19" s="102">
        <f t="shared" si="0"/>
        <v>30550.5</v>
      </c>
      <c r="D19" s="102">
        <f t="shared" si="2"/>
        <v>25730.5</v>
      </c>
      <c r="E19" s="102">
        <f>'Regular 2'!F59</f>
        <v>594.38900000000001</v>
      </c>
      <c r="F19" s="102">
        <f t="shared" si="3"/>
        <v>319.78719999999998</v>
      </c>
      <c r="G19" s="102">
        <f t="shared" si="1"/>
        <v>274.60180000000003</v>
      </c>
      <c r="H19" s="102"/>
      <c r="I19" s="102"/>
      <c r="J19" s="102"/>
      <c r="K19" s="123"/>
      <c r="L19" s="114"/>
      <c r="M19" s="102"/>
      <c r="N19" s="102"/>
      <c r="O19" s="102"/>
      <c r="P19" s="102"/>
    </row>
    <row r="20" spans="1:16" ht="12.75" customHeight="1" x14ac:dyDescent="0.2">
      <c r="A20" s="102">
        <f t="shared" ref="A20:B20" si="19">A19+100</f>
        <v>30601</v>
      </c>
      <c r="B20" s="102">
        <f t="shared" si="19"/>
        <v>30700</v>
      </c>
      <c r="C20" s="102">
        <f t="shared" si="0"/>
        <v>30650.5</v>
      </c>
      <c r="D20" s="102">
        <f t="shared" si="2"/>
        <v>25830.5</v>
      </c>
      <c r="E20" s="102">
        <f>'Regular 2'!F60</f>
        <v>598.28899999999999</v>
      </c>
      <c r="F20" s="102">
        <f t="shared" si="3"/>
        <v>312.78719999999998</v>
      </c>
      <c r="G20" s="102">
        <f t="shared" si="1"/>
        <v>285.5018</v>
      </c>
      <c r="H20" s="102"/>
      <c r="I20" s="102"/>
      <c r="J20" s="102"/>
      <c r="K20" s="123"/>
      <c r="L20" s="114"/>
      <c r="M20" s="102"/>
      <c r="N20" s="102"/>
      <c r="O20" s="102"/>
      <c r="P20" s="102"/>
    </row>
    <row r="21" spans="1:16" ht="12.75" customHeight="1" x14ac:dyDescent="0.2">
      <c r="A21" s="102">
        <f t="shared" ref="A21:B21" si="20">A20+100</f>
        <v>30701</v>
      </c>
      <c r="B21" s="102">
        <f t="shared" si="20"/>
        <v>30800</v>
      </c>
      <c r="C21" s="102">
        <f t="shared" si="0"/>
        <v>30750.5</v>
      </c>
      <c r="D21" s="102">
        <f t="shared" si="2"/>
        <v>25930.5</v>
      </c>
      <c r="E21" s="102">
        <f>'Regular 2'!F61</f>
        <v>602.18899999999996</v>
      </c>
      <c r="F21" s="102">
        <f t="shared" si="3"/>
        <v>305.78719999999998</v>
      </c>
      <c r="G21" s="102">
        <f t="shared" si="1"/>
        <v>296.40179999999998</v>
      </c>
      <c r="H21" s="102"/>
      <c r="I21" s="102"/>
      <c r="J21" s="102"/>
      <c r="K21" s="123"/>
      <c r="L21" s="114"/>
      <c r="M21" s="102"/>
      <c r="N21" s="102"/>
      <c r="O21" s="102"/>
      <c r="P21" s="102"/>
    </row>
    <row r="22" spans="1:16" ht="12.75" customHeight="1" x14ac:dyDescent="0.2">
      <c r="A22" s="102">
        <f t="shared" ref="A22:B22" si="21">A21+100</f>
        <v>30801</v>
      </c>
      <c r="B22" s="102">
        <f t="shared" si="21"/>
        <v>30900</v>
      </c>
      <c r="C22" s="102">
        <f t="shared" si="0"/>
        <v>30850.5</v>
      </c>
      <c r="D22" s="102">
        <f t="shared" si="2"/>
        <v>26030.5</v>
      </c>
      <c r="E22" s="102">
        <f>'Regular 2'!F63</f>
        <v>606.08900000000006</v>
      </c>
      <c r="F22" s="102">
        <f t="shared" si="3"/>
        <v>298.78719999999998</v>
      </c>
      <c r="G22" s="102">
        <f t="shared" si="1"/>
        <v>307.30180000000007</v>
      </c>
      <c r="H22" s="102"/>
      <c r="I22" s="102"/>
      <c r="J22" s="102"/>
      <c r="K22" s="123"/>
      <c r="L22" s="114"/>
      <c r="M22" s="102"/>
      <c r="N22" s="102"/>
      <c r="O22" s="102"/>
      <c r="P22" s="102"/>
    </row>
    <row r="23" spans="1:16" ht="12.75" customHeight="1" x14ac:dyDescent="0.2">
      <c r="A23" s="102">
        <f t="shared" ref="A23:B23" si="22">A22+100</f>
        <v>30901</v>
      </c>
      <c r="B23" s="102">
        <f t="shared" si="22"/>
        <v>31000</v>
      </c>
      <c r="C23" s="102">
        <f t="shared" si="0"/>
        <v>30950.5</v>
      </c>
      <c r="D23" s="102">
        <f t="shared" si="2"/>
        <v>26130.5</v>
      </c>
      <c r="E23" s="102">
        <f>'Regular 2'!F64</f>
        <v>609.98900000000003</v>
      </c>
      <c r="F23" s="102">
        <f t="shared" si="3"/>
        <v>291.78719999999998</v>
      </c>
      <c r="G23" s="102">
        <f t="shared" si="1"/>
        <v>318.20180000000005</v>
      </c>
      <c r="H23" s="15"/>
      <c r="I23" s="102"/>
      <c r="J23" s="102"/>
      <c r="K23" s="123"/>
      <c r="L23" s="114"/>
      <c r="M23" s="102"/>
      <c r="N23" s="102"/>
      <c r="O23" s="102"/>
      <c r="P23" s="102"/>
    </row>
    <row r="24" spans="1:16" ht="12.75" customHeight="1" x14ac:dyDescent="0.2">
      <c r="A24" s="102">
        <f t="shared" ref="A24:B24" si="23">A23+100</f>
        <v>31001</v>
      </c>
      <c r="B24" s="102">
        <f t="shared" si="23"/>
        <v>31100</v>
      </c>
      <c r="C24" s="102">
        <f t="shared" si="0"/>
        <v>31050.5</v>
      </c>
      <c r="D24" s="102">
        <f t="shared" si="2"/>
        <v>26230.5</v>
      </c>
      <c r="E24" s="102">
        <f>'Regular 2'!F65</f>
        <v>613.88900000000001</v>
      </c>
      <c r="F24" s="102">
        <f t="shared" si="3"/>
        <v>284.78719999999998</v>
      </c>
      <c r="G24" s="102">
        <f t="shared" si="1"/>
        <v>329.10180000000003</v>
      </c>
      <c r="H24" s="15"/>
      <c r="I24" s="102"/>
      <c r="J24" s="102"/>
      <c r="K24" s="123"/>
      <c r="L24" s="114"/>
      <c r="M24" s="102"/>
      <c r="N24" s="102"/>
      <c r="O24" s="102"/>
      <c r="P24" s="102"/>
    </row>
    <row r="25" spans="1:16" ht="12.75" customHeight="1" x14ac:dyDescent="0.2">
      <c r="A25" s="102">
        <f t="shared" ref="A25:B25" si="24">A24+100</f>
        <v>31101</v>
      </c>
      <c r="B25" s="102">
        <f t="shared" si="24"/>
        <v>31200</v>
      </c>
      <c r="C25" s="102">
        <f t="shared" si="0"/>
        <v>31150.5</v>
      </c>
      <c r="D25" s="102">
        <f t="shared" si="2"/>
        <v>26330.5</v>
      </c>
      <c r="E25" s="102">
        <f>'Regular 2'!F66</f>
        <v>617.7890000000001</v>
      </c>
      <c r="F25" s="102">
        <f t="shared" si="3"/>
        <v>277.78719999999998</v>
      </c>
      <c r="G25" s="102">
        <f t="shared" si="1"/>
        <v>340.00180000000012</v>
      </c>
      <c r="H25" s="15"/>
      <c r="I25" s="102"/>
      <c r="J25" s="102"/>
      <c r="K25" s="123"/>
      <c r="L25" s="114"/>
      <c r="M25" s="102"/>
      <c r="N25" s="102"/>
      <c r="O25" s="102"/>
      <c r="P25" s="102"/>
    </row>
    <row r="26" spans="1:16" ht="12.75" customHeight="1" x14ac:dyDescent="0.2">
      <c r="A26" s="102">
        <f t="shared" ref="A26:B26" si="25">A25+100</f>
        <v>31201</v>
      </c>
      <c r="B26" s="102">
        <f t="shared" si="25"/>
        <v>31300</v>
      </c>
      <c r="C26" s="102">
        <f t="shared" si="0"/>
        <v>31250.5</v>
      </c>
      <c r="D26" s="102">
        <f t="shared" si="2"/>
        <v>26430.5</v>
      </c>
      <c r="E26" s="102">
        <f>'Regular 2'!F67</f>
        <v>621.68899999999996</v>
      </c>
      <c r="F26" s="102">
        <f t="shared" si="3"/>
        <v>270.78719999999998</v>
      </c>
      <c r="G26" s="102">
        <f t="shared" si="1"/>
        <v>350.90179999999998</v>
      </c>
      <c r="H26" s="15"/>
      <c r="I26" s="102"/>
      <c r="J26" s="102"/>
      <c r="K26" s="123"/>
      <c r="L26" s="114"/>
      <c r="M26" s="102"/>
      <c r="N26" s="102"/>
      <c r="O26" s="102"/>
      <c r="P26" s="102"/>
    </row>
    <row r="27" spans="1:16" ht="12.75" customHeight="1" x14ac:dyDescent="0.2">
      <c r="A27" s="102">
        <f t="shared" ref="A27:B27" si="26">A26+100</f>
        <v>31301</v>
      </c>
      <c r="B27" s="102">
        <f t="shared" si="26"/>
        <v>31400</v>
      </c>
      <c r="C27" s="102">
        <f t="shared" si="0"/>
        <v>31350.5</v>
      </c>
      <c r="D27" s="102">
        <f t="shared" si="2"/>
        <v>26530.5</v>
      </c>
      <c r="E27" s="102">
        <f>'Regular 2'!F68</f>
        <v>625.58900000000006</v>
      </c>
      <c r="F27" s="102">
        <f t="shared" si="3"/>
        <v>263.78719999999998</v>
      </c>
      <c r="G27" s="102">
        <f t="shared" si="1"/>
        <v>361.80180000000007</v>
      </c>
      <c r="H27" s="15"/>
      <c r="I27" s="102"/>
      <c r="J27" s="102"/>
      <c r="K27" s="123"/>
      <c r="L27" s="114"/>
      <c r="M27" s="102"/>
      <c r="N27" s="102"/>
      <c r="O27" s="102"/>
      <c r="P27" s="102"/>
    </row>
    <row r="28" spans="1:16" ht="12.75" customHeight="1" x14ac:dyDescent="0.2">
      <c r="A28" s="102">
        <f t="shared" ref="A28:B28" si="27">A27+100</f>
        <v>31401</v>
      </c>
      <c r="B28" s="102">
        <f t="shared" si="27"/>
        <v>31500</v>
      </c>
      <c r="C28" s="102">
        <f t="shared" si="0"/>
        <v>31450.5</v>
      </c>
      <c r="D28" s="102">
        <f t="shared" si="2"/>
        <v>26630.5</v>
      </c>
      <c r="E28" s="102">
        <f>'Regular 2'!F69</f>
        <v>629.48899999999992</v>
      </c>
      <c r="F28" s="102">
        <f t="shared" si="3"/>
        <v>256.78719999999998</v>
      </c>
      <c r="G28" s="102">
        <f t="shared" si="1"/>
        <v>372.70179999999993</v>
      </c>
      <c r="H28" s="15"/>
      <c r="I28" s="102"/>
      <c r="J28" s="102"/>
      <c r="K28" s="123"/>
      <c r="L28" s="114"/>
      <c r="M28" s="102"/>
      <c r="N28" s="102"/>
      <c r="O28" s="102"/>
      <c r="P28" s="102"/>
    </row>
    <row r="29" spans="1:16" ht="12.75" customHeight="1" x14ac:dyDescent="0.2">
      <c r="A29" s="102">
        <f t="shared" ref="A29:B29" si="28">A28+100</f>
        <v>31501</v>
      </c>
      <c r="B29" s="102">
        <f t="shared" si="28"/>
        <v>31600</v>
      </c>
      <c r="C29" s="102">
        <f t="shared" si="0"/>
        <v>31550.5</v>
      </c>
      <c r="D29" s="102">
        <f t="shared" si="2"/>
        <v>26730.5</v>
      </c>
      <c r="E29" s="102">
        <f>'Regular 2'!F70</f>
        <v>633.38900000000001</v>
      </c>
      <c r="F29" s="102">
        <f t="shared" si="3"/>
        <v>249.78719999999998</v>
      </c>
      <c r="G29" s="102">
        <f t="shared" si="1"/>
        <v>383.60180000000003</v>
      </c>
      <c r="H29" s="15"/>
      <c r="I29" s="102"/>
      <c r="J29" s="102"/>
      <c r="K29" s="123"/>
      <c r="L29" s="114"/>
      <c r="M29" s="102"/>
      <c r="N29" s="102"/>
      <c r="O29" s="102"/>
      <c r="P29" s="102"/>
    </row>
    <row r="30" spans="1:16" ht="12.75" customHeight="1" x14ac:dyDescent="0.2">
      <c r="A30" s="102">
        <f t="shared" ref="A30:B30" si="29">A29+100</f>
        <v>31601</v>
      </c>
      <c r="B30" s="102">
        <f t="shared" si="29"/>
        <v>31700</v>
      </c>
      <c r="C30" s="102">
        <f t="shared" si="0"/>
        <v>31650.5</v>
      </c>
      <c r="D30" s="102">
        <f t="shared" si="2"/>
        <v>26830.5</v>
      </c>
      <c r="E30" s="102">
        <f>'Regular 2'!F71</f>
        <v>637.2890000000001</v>
      </c>
      <c r="F30" s="102">
        <f t="shared" si="3"/>
        <v>242.78719999999998</v>
      </c>
      <c r="G30" s="102">
        <f t="shared" si="1"/>
        <v>394.50180000000012</v>
      </c>
      <c r="H30" s="15"/>
      <c r="I30" s="102"/>
      <c r="J30" s="102"/>
      <c r="K30" s="123"/>
      <c r="L30" s="114"/>
      <c r="M30" s="102"/>
      <c r="N30" s="102"/>
      <c r="O30" s="102"/>
      <c r="P30" s="102"/>
    </row>
    <row r="31" spans="1:16" ht="12.75" customHeight="1" x14ac:dyDescent="0.2">
      <c r="A31" s="102">
        <f t="shared" ref="A31:B31" si="30">A30+100</f>
        <v>31701</v>
      </c>
      <c r="B31" s="102">
        <f t="shared" si="30"/>
        <v>31800</v>
      </c>
      <c r="C31" s="102">
        <f t="shared" si="0"/>
        <v>31750.5</v>
      </c>
      <c r="D31" s="102">
        <f t="shared" si="2"/>
        <v>26930.5</v>
      </c>
      <c r="E31" s="102">
        <f>'Regular 2'!F72</f>
        <v>641.18899999999996</v>
      </c>
      <c r="F31" s="102">
        <f t="shared" si="3"/>
        <v>235.78719999999998</v>
      </c>
      <c r="G31" s="102">
        <f t="shared" si="1"/>
        <v>405.40179999999998</v>
      </c>
      <c r="H31" s="15"/>
      <c r="I31" s="102"/>
      <c r="J31" s="102"/>
      <c r="K31" s="123"/>
      <c r="L31" s="114"/>
      <c r="M31" s="102"/>
      <c r="N31" s="102"/>
      <c r="O31" s="102"/>
      <c r="P31" s="102"/>
    </row>
    <row r="32" spans="1:16" ht="12.75" customHeight="1" x14ac:dyDescent="0.2">
      <c r="A32" s="102">
        <f t="shared" ref="A32:B32" si="31">A31+100</f>
        <v>31801</v>
      </c>
      <c r="B32" s="102">
        <f t="shared" si="31"/>
        <v>31900</v>
      </c>
      <c r="C32" s="102">
        <f t="shared" si="0"/>
        <v>31850.5</v>
      </c>
      <c r="D32" s="102">
        <f t="shared" si="2"/>
        <v>27030.5</v>
      </c>
      <c r="E32" s="102">
        <f>'Regular 2'!I8</f>
        <v>645.08900000000006</v>
      </c>
      <c r="F32" s="102">
        <f t="shared" si="3"/>
        <v>228.78719999999998</v>
      </c>
      <c r="G32" s="102">
        <f t="shared" si="1"/>
        <v>416.30180000000007</v>
      </c>
      <c r="H32" s="15"/>
      <c r="I32" s="102"/>
      <c r="J32" s="102"/>
      <c r="K32" s="123"/>
      <c r="L32" s="114"/>
      <c r="M32" s="102"/>
      <c r="N32" s="102"/>
      <c r="O32" s="102"/>
      <c r="P32" s="102"/>
    </row>
    <row r="33" spans="1:16" ht="12.75" customHeight="1" x14ac:dyDescent="0.2">
      <c r="A33" s="102">
        <f t="shared" ref="A33:B33" si="32">A32+100</f>
        <v>31901</v>
      </c>
      <c r="B33" s="102">
        <f t="shared" si="32"/>
        <v>32000</v>
      </c>
      <c r="C33" s="102">
        <f t="shared" si="0"/>
        <v>31950.5</v>
      </c>
      <c r="D33" s="102">
        <f t="shared" si="2"/>
        <v>27130.5</v>
      </c>
      <c r="E33" s="102">
        <f>'Regular 2'!I9</f>
        <v>648.98899999999992</v>
      </c>
      <c r="F33" s="102">
        <f t="shared" si="3"/>
        <v>221.78719999999998</v>
      </c>
      <c r="G33" s="102">
        <f t="shared" si="1"/>
        <v>427.20179999999993</v>
      </c>
      <c r="H33" s="15"/>
      <c r="I33" s="102"/>
      <c r="J33" s="102"/>
      <c r="K33" s="123"/>
      <c r="L33" s="114"/>
      <c r="M33" s="102"/>
      <c r="N33" s="102"/>
      <c r="O33" s="102"/>
      <c r="P33" s="102"/>
    </row>
    <row r="34" spans="1:16" ht="12.75" customHeight="1" x14ac:dyDescent="0.2">
      <c r="A34" s="102">
        <f t="shared" ref="A34:B34" si="33">A33+100</f>
        <v>32001</v>
      </c>
      <c r="B34" s="102">
        <f t="shared" si="33"/>
        <v>32100</v>
      </c>
      <c r="C34" s="102">
        <f t="shared" si="0"/>
        <v>32050.5</v>
      </c>
      <c r="D34" s="102">
        <f t="shared" si="2"/>
        <v>27230.5</v>
      </c>
      <c r="E34" s="102">
        <f>'Regular 2'!I10</f>
        <v>652.88900000000001</v>
      </c>
      <c r="F34" s="102">
        <f t="shared" si="3"/>
        <v>214.78719999999998</v>
      </c>
      <c r="G34" s="102">
        <f t="shared" si="1"/>
        <v>438.10180000000003</v>
      </c>
      <c r="H34" s="15"/>
      <c r="I34" s="102"/>
      <c r="J34" s="102"/>
      <c r="K34" s="123"/>
      <c r="L34" s="114"/>
      <c r="M34" s="102"/>
      <c r="N34" s="102"/>
      <c r="O34" s="102"/>
      <c r="P34" s="102"/>
    </row>
    <row r="35" spans="1:16" ht="12.75" customHeight="1" x14ac:dyDescent="0.2">
      <c r="A35" s="102">
        <f t="shared" ref="A35:B35" si="34">A34+100</f>
        <v>32101</v>
      </c>
      <c r="B35" s="102">
        <f t="shared" si="34"/>
        <v>32200</v>
      </c>
      <c r="C35" s="102">
        <f t="shared" si="0"/>
        <v>32150.5</v>
      </c>
      <c r="D35" s="102">
        <f t="shared" si="2"/>
        <v>27330.5</v>
      </c>
      <c r="E35" s="102">
        <f>'Regular 2'!I11</f>
        <v>656.7890000000001</v>
      </c>
      <c r="F35" s="102">
        <f t="shared" si="3"/>
        <v>207.78719999999998</v>
      </c>
      <c r="G35" s="102">
        <f t="shared" si="1"/>
        <v>449.00180000000012</v>
      </c>
      <c r="H35" s="15"/>
      <c r="I35" s="102"/>
      <c r="J35" s="102"/>
      <c r="K35" s="123"/>
      <c r="L35" s="114"/>
      <c r="M35" s="102"/>
      <c r="N35" s="102"/>
      <c r="O35" s="102"/>
      <c r="P35" s="102"/>
    </row>
    <row r="36" spans="1:16" ht="12.75" customHeight="1" x14ac:dyDescent="0.2">
      <c r="A36" s="102">
        <f t="shared" ref="A36:B36" si="35">A35+100</f>
        <v>32201</v>
      </c>
      <c r="B36" s="102">
        <f t="shared" si="35"/>
        <v>32300</v>
      </c>
      <c r="C36" s="102">
        <f t="shared" si="0"/>
        <v>32250.5</v>
      </c>
      <c r="D36" s="102">
        <f t="shared" si="2"/>
        <v>27430.5</v>
      </c>
      <c r="E36" s="102">
        <f>'Regular 2'!I12</f>
        <v>660.68899999999996</v>
      </c>
      <c r="F36" s="102">
        <f t="shared" si="3"/>
        <v>200.78719999999998</v>
      </c>
      <c r="G36" s="102">
        <f t="shared" si="1"/>
        <v>459.90179999999998</v>
      </c>
      <c r="H36" s="15"/>
      <c r="I36" s="102"/>
      <c r="J36" s="102"/>
      <c r="K36" s="123"/>
      <c r="L36" s="114"/>
      <c r="M36" s="102"/>
      <c r="N36" s="102"/>
      <c r="O36" s="102"/>
      <c r="P36" s="102"/>
    </row>
    <row r="37" spans="1:16" ht="12.75" customHeight="1" x14ac:dyDescent="0.2">
      <c r="A37" s="102">
        <f t="shared" ref="A37:B37" si="36">A36+100</f>
        <v>32301</v>
      </c>
      <c r="B37" s="102">
        <f t="shared" si="36"/>
        <v>32400</v>
      </c>
      <c r="C37" s="102">
        <f t="shared" si="0"/>
        <v>32350.5</v>
      </c>
      <c r="D37" s="102">
        <f t="shared" si="2"/>
        <v>27530.5</v>
      </c>
      <c r="E37" s="102">
        <f>'Regular 2'!I13</f>
        <v>664.58900000000006</v>
      </c>
      <c r="F37" s="102">
        <f t="shared" si="3"/>
        <v>193.78719999999998</v>
      </c>
      <c r="G37" s="102">
        <f t="shared" si="1"/>
        <v>470.80180000000007</v>
      </c>
      <c r="H37" s="15"/>
      <c r="I37" s="102"/>
      <c r="J37" s="102"/>
      <c r="K37" s="123"/>
      <c r="L37" s="114"/>
      <c r="M37" s="102"/>
      <c r="N37" s="102"/>
      <c r="O37" s="102"/>
      <c r="P37" s="102"/>
    </row>
    <row r="38" spans="1:16" ht="12.75" customHeight="1" x14ac:dyDescent="0.2">
      <c r="A38" s="102">
        <f t="shared" ref="A38:B38" si="37">A37+100</f>
        <v>32401</v>
      </c>
      <c r="B38" s="102">
        <f t="shared" si="37"/>
        <v>32500</v>
      </c>
      <c r="C38" s="102">
        <f t="shared" si="0"/>
        <v>32450.5</v>
      </c>
      <c r="D38" s="102">
        <f t="shared" si="2"/>
        <v>27630.5</v>
      </c>
      <c r="E38" s="102">
        <f>'Regular 2'!I14</f>
        <v>668.48899999999992</v>
      </c>
      <c r="F38" s="102">
        <f t="shared" si="3"/>
        <v>186.78719999999998</v>
      </c>
      <c r="G38" s="102">
        <f t="shared" si="1"/>
        <v>481.70179999999993</v>
      </c>
      <c r="H38" s="15"/>
      <c r="I38" s="102"/>
      <c r="J38" s="102"/>
      <c r="K38" s="123"/>
      <c r="L38" s="114"/>
      <c r="M38" s="102"/>
      <c r="N38" s="102"/>
      <c r="O38" s="102"/>
      <c r="P38" s="102"/>
    </row>
    <row r="39" spans="1:16" ht="12.75" customHeight="1" x14ac:dyDescent="0.2">
      <c r="A39" s="102">
        <f t="shared" ref="A39:B39" si="38">A38+100</f>
        <v>32501</v>
      </c>
      <c r="B39" s="102">
        <f t="shared" si="38"/>
        <v>32600</v>
      </c>
      <c r="C39" s="102">
        <f t="shared" si="0"/>
        <v>32550.5</v>
      </c>
      <c r="D39" s="102">
        <f t="shared" si="2"/>
        <v>27730.5</v>
      </c>
      <c r="E39" s="102">
        <f>'Regular 2'!I15</f>
        <v>672.38900000000001</v>
      </c>
      <c r="F39" s="102">
        <f t="shared" si="3"/>
        <v>179.78719999999998</v>
      </c>
      <c r="G39" s="102">
        <f t="shared" si="1"/>
        <v>492.60180000000003</v>
      </c>
      <c r="H39" s="15"/>
      <c r="I39" s="102"/>
      <c r="J39" s="102"/>
      <c r="K39" s="123"/>
      <c r="L39" s="114"/>
      <c r="M39" s="102"/>
      <c r="N39" s="102"/>
      <c r="O39" s="102"/>
      <c r="P39" s="102"/>
    </row>
    <row r="40" spans="1:16" ht="12.75" customHeight="1" x14ac:dyDescent="0.2">
      <c r="A40" s="102">
        <f t="shared" ref="A40:B40" si="39">A39+100</f>
        <v>32601</v>
      </c>
      <c r="B40" s="102">
        <f t="shared" si="39"/>
        <v>32700</v>
      </c>
      <c r="C40" s="102">
        <f t="shared" si="0"/>
        <v>32650.5</v>
      </c>
      <c r="D40" s="102">
        <f t="shared" si="2"/>
        <v>27830.5</v>
      </c>
      <c r="E40" s="102">
        <f>'Regular 2'!I16</f>
        <v>676.2890000000001</v>
      </c>
      <c r="F40" s="102">
        <f t="shared" si="3"/>
        <v>172.78719999999998</v>
      </c>
      <c r="G40" s="102">
        <f t="shared" si="1"/>
        <v>503.50180000000012</v>
      </c>
      <c r="H40" s="15"/>
      <c r="I40" s="102"/>
      <c r="J40" s="102"/>
      <c r="K40" s="123"/>
      <c r="L40" s="114"/>
      <c r="M40" s="102"/>
      <c r="N40" s="102"/>
      <c r="O40" s="102"/>
      <c r="P40" s="102"/>
    </row>
    <row r="41" spans="1:16" ht="12.75" customHeight="1" x14ac:dyDescent="0.2">
      <c r="A41" s="102">
        <f t="shared" ref="A41:B41" si="40">A40+100</f>
        <v>32701</v>
      </c>
      <c r="B41" s="102">
        <f t="shared" si="40"/>
        <v>32800</v>
      </c>
      <c r="C41" s="102">
        <f t="shared" si="0"/>
        <v>32750.5</v>
      </c>
      <c r="D41" s="102">
        <f t="shared" si="2"/>
        <v>27930.5</v>
      </c>
      <c r="E41" s="102">
        <f>'Regular 2'!I17</f>
        <v>680.18899999999996</v>
      </c>
      <c r="F41" s="102">
        <f t="shared" si="3"/>
        <v>165.78719999999998</v>
      </c>
      <c r="G41" s="102">
        <f t="shared" si="1"/>
        <v>514.40179999999998</v>
      </c>
      <c r="H41" s="15"/>
      <c r="I41" s="102"/>
      <c r="J41" s="102"/>
      <c r="K41" s="123"/>
      <c r="L41" s="114"/>
      <c r="M41" s="102"/>
      <c r="N41" s="102"/>
      <c r="O41" s="102"/>
      <c r="P41" s="102"/>
    </row>
    <row r="42" spans="1:16" ht="12.75" customHeight="1" x14ac:dyDescent="0.2">
      <c r="A42" s="102">
        <f t="shared" ref="A42:B42" si="41">A41+100</f>
        <v>32801</v>
      </c>
      <c r="B42" s="102">
        <f t="shared" si="41"/>
        <v>32900</v>
      </c>
      <c r="C42" s="102">
        <f t="shared" si="0"/>
        <v>32850.5</v>
      </c>
      <c r="D42" s="102">
        <f t="shared" si="2"/>
        <v>28030.5</v>
      </c>
      <c r="E42" s="102">
        <f>'Regular 2'!I19</f>
        <v>684.08900000000006</v>
      </c>
      <c r="F42" s="102">
        <f t="shared" si="3"/>
        <v>158.78719999999998</v>
      </c>
      <c r="G42" s="102">
        <f t="shared" si="1"/>
        <v>525.30180000000007</v>
      </c>
      <c r="H42" s="15"/>
      <c r="I42" s="102"/>
      <c r="J42" s="102"/>
      <c r="K42" s="123"/>
      <c r="L42" s="114"/>
      <c r="M42" s="102"/>
      <c r="N42" s="102"/>
      <c r="O42" s="102"/>
      <c r="P42" s="102"/>
    </row>
    <row r="43" spans="1:16" ht="12.75" customHeight="1" x14ac:dyDescent="0.2">
      <c r="A43" s="102">
        <f t="shared" ref="A43:B43" si="42">A42+100</f>
        <v>32901</v>
      </c>
      <c r="B43" s="102">
        <f t="shared" si="42"/>
        <v>33000</v>
      </c>
      <c r="C43" s="102">
        <f t="shared" si="0"/>
        <v>32950.5</v>
      </c>
      <c r="D43" s="102">
        <f t="shared" si="2"/>
        <v>28130.5</v>
      </c>
      <c r="E43" s="102">
        <f>'Regular 2'!I20</f>
        <v>687.98899999999992</v>
      </c>
      <c r="F43" s="102">
        <f t="shared" si="3"/>
        <v>151.78719999999998</v>
      </c>
      <c r="G43" s="102">
        <f t="shared" si="1"/>
        <v>536.20179999999993</v>
      </c>
      <c r="H43" s="15"/>
      <c r="I43" s="102"/>
      <c r="J43" s="102"/>
      <c r="K43" s="123"/>
      <c r="L43" s="114"/>
      <c r="M43" s="102"/>
      <c r="N43" s="102"/>
      <c r="O43" s="102"/>
      <c r="P43" s="102"/>
    </row>
    <row r="44" spans="1:16" ht="12.75" customHeight="1" x14ac:dyDescent="0.2">
      <c r="A44" s="102">
        <f t="shared" ref="A44:B44" si="43">A43+100</f>
        <v>33001</v>
      </c>
      <c r="B44" s="102">
        <f t="shared" si="43"/>
        <v>33100</v>
      </c>
      <c r="C44" s="102">
        <f t="shared" si="0"/>
        <v>33050.5</v>
      </c>
      <c r="D44" s="102">
        <f t="shared" si="2"/>
        <v>28230.5</v>
      </c>
      <c r="E44" s="102">
        <f>'Regular 2'!I21</f>
        <v>691.88900000000001</v>
      </c>
      <c r="F44" s="102">
        <f t="shared" si="3"/>
        <v>144.78719999999998</v>
      </c>
      <c r="G44" s="102">
        <f t="shared" si="1"/>
        <v>547.10180000000003</v>
      </c>
      <c r="H44" s="15"/>
      <c r="I44" s="102"/>
      <c r="J44" s="102"/>
      <c r="K44" s="123"/>
      <c r="L44" s="114"/>
      <c r="M44" s="102"/>
      <c r="N44" s="102"/>
      <c r="O44" s="102"/>
      <c r="P44" s="102"/>
    </row>
    <row r="45" spans="1:16" ht="12.75" customHeight="1" x14ac:dyDescent="0.2">
      <c r="A45" s="102">
        <f t="shared" ref="A45:B45" si="44">A44+100</f>
        <v>33101</v>
      </c>
      <c r="B45" s="102">
        <f t="shared" si="44"/>
        <v>33200</v>
      </c>
      <c r="C45" s="102">
        <f t="shared" si="0"/>
        <v>33150.5</v>
      </c>
      <c r="D45" s="102">
        <f t="shared" si="2"/>
        <v>28330.5</v>
      </c>
      <c r="E45" s="102">
        <f>'Regular 2'!I22</f>
        <v>695.7890000000001</v>
      </c>
      <c r="F45" s="102">
        <f t="shared" si="3"/>
        <v>137.78719999999998</v>
      </c>
      <c r="G45" s="102">
        <f t="shared" si="1"/>
        <v>558.00180000000012</v>
      </c>
      <c r="H45" s="15"/>
      <c r="I45" s="102"/>
      <c r="J45" s="102"/>
      <c r="K45" s="123"/>
      <c r="L45" s="114"/>
      <c r="M45" s="102"/>
      <c r="N45" s="102"/>
      <c r="O45" s="102"/>
      <c r="P45" s="102"/>
    </row>
    <row r="46" spans="1:16" ht="12.75" customHeight="1" x14ac:dyDescent="0.2">
      <c r="A46" s="102">
        <f t="shared" ref="A46:B46" si="45">A45+100</f>
        <v>33201</v>
      </c>
      <c r="B46" s="102">
        <f t="shared" si="45"/>
        <v>33300</v>
      </c>
      <c r="C46" s="102">
        <f t="shared" si="0"/>
        <v>33250.5</v>
      </c>
      <c r="D46" s="102">
        <f t="shared" si="2"/>
        <v>28430.5</v>
      </c>
      <c r="E46" s="102">
        <f>'Regular 2'!I23</f>
        <v>699.68899999999996</v>
      </c>
      <c r="F46" s="102">
        <f t="shared" si="3"/>
        <v>130.78719999999998</v>
      </c>
      <c r="G46" s="102">
        <f t="shared" si="1"/>
        <v>568.90179999999998</v>
      </c>
      <c r="H46" s="15"/>
      <c r="I46" s="102"/>
      <c r="J46" s="102"/>
      <c r="K46" s="123"/>
      <c r="L46" s="114"/>
      <c r="M46" s="102"/>
      <c r="N46" s="102"/>
      <c r="O46" s="102"/>
      <c r="P46" s="102"/>
    </row>
    <row r="47" spans="1:16" ht="12.75" customHeight="1" x14ac:dyDescent="0.2">
      <c r="A47" s="102">
        <f t="shared" ref="A47:B47" si="46">A46+100</f>
        <v>33301</v>
      </c>
      <c r="B47" s="102">
        <f t="shared" si="46"/>
        <v>33400</v>
      </c>
      <c r="C47" s="102">
        <f t="shared" si="0"/>
        <v>33350.5</v>
      </c>
      <c r="D47" s="102">
        <f t="shared" si="2"/>
        <v>28530.5</v>
      </c>
      <c r="E47" s="102">
        <f>'Regular 2'!I24</f>
        <v>703.58900000000006</v>
      </c>
      <c r="F47" s="102">
        <f t="shared" si="3"/>
        <v>123.78719999999998</v>
      </c>
      <c r="G47" s="102">
        <f t="shared" si="1"/>
        <v>579.80180000000007</v>
      </c>
      <c r="H47" s="15"/>
      <c r="I47" s="102"/>
      <c r="J47" s="102"/>
      <c r="K47" s="123"/>
      <c r="L47" s="114"/>
      <c r="M47" s="102"/>
      <c r="N47" s="102"/>
      <c r="O47" s="102"/>
      <c r="P47" s="102"/>
    </row>
    <row r="48" spans="1:16" ht="12.75" customHeight="1" x14ac:dyDescent="0.2">
      <c r="A48" s="102">
        <f t="shared" ref="A48:B48" si="47">A47+100</f>
        <v>33401</v>
      </c>
      <c r="B48" s="102">
        <f t="shared" si="47"/>
        <v>33500</v>
      </c>
      <c r="C48" s="102">
        <f t="shared" si="0"/>
        <v>33450.5</v>
      </c>
      <c r="D48" s="102">
        <f t="shared" si="2"/>
        <v>28630.5</v>
      </c>
      <c r="E48" s="102">
        <f>'Regular 2'!I25</f>
        <v>707.48899999999992</v>
      </c>
      <c r="F48" s="102">
        <f t="shared" si="3"/>
        <v>116.78719999999998</v>
      </c>
      <c r="G48" s="102">
        <f t="shared" si="1"/>
        <v>590.70179999999993</v>
      </c>
      <c r="H48" s="15"/>
      <c r="I48" s="102"/>
      <c r="J48" s="102"/>
      <c r="K48" s="123"/>
      <c r="L48" s="114"/>
      <c r="M48" s="102"/>
      <c r="N48" s="102"/>
      <c r="O48" s="102"/>
      <c r="P48" s="102"/>
    </row>
    <row r="49" spans="1:16" ht="12.75" customHeight="1" x14ac:dyDescent="0.2">
      <c r="A49" s="102">
        <f t="shared" ref="A49:B49" si="48">A48+100</f>
        <v>33501</v>
      </c>
      <c r="B49" s="102">
        <f t="shared" si="48"/>
        <v>33600</v>
      </c>
      <c r="C49" s="102">
        <f t="shared" si="0"/>
        <v>33550.5</v>
      </c>
      <c r="D49" s="102">
        <f t="shared" si="2"/>
        <v>28730.5</v>
      </c>
      <c r="E49" s="102">
        <f>'Regular 2'!I26</f>
        <v>711.38900000000001</v>
      </c>
      <c r="F49" s="102">
        <f t="shared" si="3"/>
        <v>109.78719999999998</v>
      </c>
      <c r="G49" s="102">
        <f t="shared" si="1"/>
        <v>601.60180000000003</v>
      </c>
      <c r="H49" s="15"/>
      <c r="I49" s="102"/>
      <c r="J49" s="102"/>
      <c r="K49" s="123"/>
      <c r="L49" s="114"/>
      <c r="M49" s="102"/>
      <c r="N49" s="102"/>
      <c r="O49" s="102"/>
      <c r="P49" s="102"/>
    </row>
    <row r="50" spans="1:16" ht="12.75" customHeight="1" x14ac:dyDescent="0.2">
      <c r="A50" s="102">
        <f t="shared" ref="A50:B50" si="49">A49+100</f>
        <v>33601</v>
      </c>
      <c r="B50" s="102">
        <f t="shared" si="49"/>
        <v>33700</v>
      </c>
      <c r="C50" s="102">
        <f t="shared" si="0"/>
        <v>33650.5</v>
      </c>
      <c r="D50" s="102">
        <f t="shared" si="2"/>
        <v>28830.5</v>
      </c>
      <c r="E50" s="102">
        <f>'Regular 2'!I27</f>
        <v>715.2890000000001</v>
      </c>
      <c r="F50" s="102">
        <f t="shared" si="3"/>
        <v>102.78719999999998</v>
      </c>
      <c r="G50" s="102">
        <f t="shared" si="1"/>
        <v>612.50180000000012</v>
      </c>
      <c r="H50" s="15"/>
      <c r="I50" s="102"/>
      <c r="J50" s="102"/>
      <c r="K50" s="123"/>
      <c r="L50" s="114"/>
      <c r="M50" s="102"/>
    </row>
    <row r="51" spans="1:16" ht="12.75" customHeight="1" x14ac:dyDescent="0.2">
      <c r="A51" s="102">
        <f t="shared" ref="A51:B51" si="50">A50+100</f>
        <v>33701</v>
      </c>
      <c r="B51" s="102">
        <f t="shared" si="50"/>
        <v>33800</v>
      </c>
      <c r="C51" s="102">
        <f t="shared" si="0"/>
        <v>33750.5</v>
      </c>
      <c r="D51" s="102">
        <f t="shared" si="2"/>
        <v>28930.5</v>
      </c>
      <c r="E51" s="102">
        <f>'Regular 2'!I28</f>
        <v>719.18899999999996</v>
      </c>
      <c r="F51" s="102">
        <f t="shared" si="3"/>
        <v>95.787199999999984</v>
      </c>
      <c r="G51" s="102">
        <f t="shared" si="1"/>
        <v>623.40179999999998</v>
      </c>
      <c r="H51" s="15"/>
      <c r="I51" s="102"/>
      <c r="J51" s="102"/>
      <c r="K51" s="123"/>
      <c r="L51" s="114"/>
      <c r="M51" s="102"/>
    </row>
    <row r="52" spans="1:16" ht="12.75" customHeight="1" x14ac:dyDescent="0.2">
      <c r="A52" s="102">
        <f t="shared" ref="A52:B52" si="51">A51+100</f>
        <v>33801</v>
      </c>
      <c r="B52" s="102">
        <f t="shared" si="51"/>
        <v>33900</v>
      </c>
      <c r="C52" s="102">
        <f t="shared" si="0"/>
        <v>33850.5</v>
      </c>
      <c r="D52" s="102">
        <f t="shared" si="2"/>
        <v>29030.5</v>
      </c>
      <c r="E52" s="102">
        <f>'Regular 2'!I30</f>
        <v>723.08900000000006</v>
      </c>
      <c r="F52" s="102">
        <f t="shared" si="3"/>
        <v>88.787199999999984</v>
      </c>
      <c r="G52" s="102">
        <f t="shared" si="1"/>
        <v>634.30180000000007</v>
      </c>
      <c r="H52" s="15"/>
      <c r="I52" s="102"/>
      <c r="J52" s="102"/>
      <c r="K52" s="123"/>
      <c r="L52" s="114"/>
      <c r="M52" s="102"/>
    </row>
    <row r="53" spans="1:16" ht="12.75" customHeight="1" x14ac:dyDescent="0.2">
      <c r="A53" s="102">
        <f t="shared" ref="A53:B53" si="52">A52+100</f>
        <v>33901</v>
      </c>
      <c r="B53" s="102">
        <f t="shared" si="52"/>
        <v>34000</v>
      </c>
      <c r="C53" s="102">
        <f t="shared" si="0"/>
        <v>33950.5</v>
      </c>
      <c r="D53" s="102">
        <f t="shared" si="2"/>
        <v>29130.5</v>
      </c>
      <c r="E53" s="102">
        <f>'Regular 2'!I31</f>
        <v>726.98899999999992</v>
      </c>
      <c r="F53" s="102">
        <f t="shared" si="3"/>
        <v>81.787199999999984</v>
      </c>
      <c r="G53" s="102">
        <f t="shared" si="1"/>
        <v>645.20179999999993</v>
      </c>
      <c r="H53" s="15"/>
      <c r="I53" s="102"/>
      <c r="J53" s="102"/>
      <c r="K53" s="123"/>
      <c r="L53" s="114"/>
      <c r="M53" s="102"/>
    </row>
    <row r="54" spans="1:16" ht="12.75" customHeight="1" x14ac:dyDescent="0.2">
      <c r="A54" s="102">
        <f t="shared" ref="A54:B54" si="53">A53+100</f>
        <v>34001</v>
      </c>
      <c r="B54" s="102">
        <f t="shared" si="53"/>
        <v>34100</v>
      </c>
      <c r="C54" s="102">
        <f t="shared" si="0"/>
        <v>34050.5</v>
      </c>
      <c r="D54" s="102">
        <f t="shared" si="2"/>
        <v>29230.5</v>
      </c>
      <c r="E54" s="102">
        <f>'Regular 2'!I32</f>
        <v>730.88900000000001</v>
      </c>
      <c r="F54" s="102">
        <f t="shared" si="3"/>
        <v>74.787199999999984</v>
      </c>
      <c r="G54" s="102">
        <f t="shared" si="1"/>
        <v>656.10180000000003</v>
      </c>
      <c r="H54" s="15"/>
      <c r="I54" s="102"/>
      <c r="J54" s="102"/>
      <c r="K54" s="123"/>
      <c r="L54" s="114"/>
      <c r="M54" s="102"/>
    </row>
    <row r="55" spans="1:16" ht="12.75" customHeight="1" x14ac:dyDescent="0.2">
      <c r="A55" s="102">
        <f t="shared" ref="A55:B55" si="54">A54+100</f>
        <v>34101</v>
      </c>
      <c r="B55" s="102">
        <f t="shared" si="54"/>
        <v>34200</v>
      </c>
      <c r="C55" s="102">
        <f t="shared" si="0"/>
        <v>34150.5</v>
      </c>
      <c r="D55" s="102">
        <f t="shared" si="2"/>
        <v>29330.5</v>
      </c>
      <c r="E55" s="102">
        <f>'Regular 2'!I33</f>
        <v>734.7890000000001</v>
      </c>
      <c r="F55" s="102">
        <f t="shared" si="3"/>
        <v>67.787199999999984</v>
      </c>
      <c r="G55" s="102">
        <f t="shared" si="1"/>
        <v>667.00180000000012</v>
      </c>
      <c r="H55" s="15"/>
      <c r="I55" s="102"/>
      <c r="J55" s="102"/>
      <c r="K55" s="123"/>
      <c r="L55" s="114"/>
      <c r="M55" s="102"/>
    </row>
    <row r="56" spans="1:16" ht="12.75" customHeight="1" x14ac:dyDescent="0.2">
      <c r="A56" s="102">
        <f t="shared" ref="A56:B56" si="55">A55+100</f>
        <v>34201</v>
      </c>
      <c r="B56" s="102">
        <f t="shared" si="55"/>
        <v>34300</v>
      </c>
      <c r="C56" s="102">
        <f t="shared" si="0"/>
        <v>34250.5</v>
      </c>
      <c r="D56" s="102">
        <f t="shared" si="2"/>
        <v>29430.5</v>
      </c>
      <c r="E56" s="102">
        <f>'Regular 2'!I34</f>
        <v>738.68899999999996</v>
      </c>
      <c r="F56" s="102">
        <f t="shared" si="3"/>
        <v>60.787199999999984</v>
      </c>
      <c r="G56" s="102">
        <f t="shared" si="1"/>
        <v>677.90179999999998</v>
      </c>
      <c r="H56" s="15"/>
      <c r="I56" s="102"/>
      <c r="J56" s="102"/>
      <c r="K56" s="123"/>
      <c r="L56" s="114"/>
      <c r="M56" s="102"/>
    </row>
    <row r="57" spans="1:16" ht="12.75" customHeight="1" x14ac:dyDescent="0.2">
      <c r="A57" s="102">
        <f t="shared" ref="A57:B57" si="56">A56+100</f>
        <v>34301</v>
      </c>
      <c r="B57" s="102">
        <f t="shared" si="56"/>
        <v>34400</v>
      </c>
      <c r="C57" s="102">
        <f t="shared" si="0"/>
        <v>34350.5</v>
      </c>
      <c r="D57" s="102">
        <f t="shared" si="2"/>
        <v>29530.5</v>
      </c>
      <c r="E57" s="102">
        <f>'Regular 2'!I35</f>
        <v>742.58900000000006</v>
      </c>
      <c r="F57" s="102">
        <f t="shared" si="3"/>
        <v>53.787199999999984</v>
      </c>
      <c r="G57" s="102">
        <f t="shared" si="1"/>
        <v>688.80180000000007</v>
      </c>
      <c r="H57" s="15"/>
      <c r="I57" s="102"/>
      <c r="J57" s="102"/>
      <c r="K57" s="123"/>
      <c r="L57" s="114"/>
      <c r="M57" s="102"/>
    </row>
    <row r="58" spans="1:16" ht="12.75" customHeight="1" x14ac:dyDescent="0.2">
      <c r="A58" s="102">
        <f t="shared" ref="A58:B58" si="57">A57+100</f>
        <v>34401</v>
      </c>
      <c r="B58" s="102">
        <f t="shared" si="57"/>
        <v>34500</v>
      </c>
      <c r="C58" s="102">
        <f t="shared" si="0"/>
        <v>34450.5</v>
      </c>
      <c r="D58" s="102">
        <f t="shared" si="2"/>
        <v>29630.5</v>
      </c>
      <c r="E58" s="102">
        <f>'Regular 2'!I36</f>
        <v>746.48899999999992</v>
      </c>
      <c r="F58" s="102">
        <f t="shared" si="3"/>
        <v>46.787199999999984</v>
      </c>
      <c r="G58" s="102">
        <f t="shared" si="1"/>
        <v>699.70179999999993</v>
      </c>
      <c r="H58" s="15"/>
      <c r="I58" s="102"/>
      <c r="J58" s="102"/>
      <c r="K58" s="123"/>
      <c r="L58" s="114"/>
      <c r="M58" s="102"/>
    </row>
    <row r="59" spans="1:16" ht="12.75" customHeight="1" x14ac:dyDescent="0.2">
      <c r="A59" s="102">
        <f t="shared" ref="A59:B59" si="58">A58+100</f>
        <v>34501</v>
      </c>
      <c r="B59" s="102">
        <f t="shared" si="58"/>
        <v>34600</v>
      </c>
      <c r="C59" s="102">
        <f t="shared" si="0"/>
        <v>34550.5</v>
      </c>
      <c r="D59" s="102">
        <f t="shared" si="2"/>
        <v>29730.5</v>
      </c>
      <c r="E59" s="102">
        <f>'Regular 2'!I37</f>
        <v>750.38900000000001</v>
      </c>
      <c r="F59" s="102">
        <f t="shared" si="3"/>
        <v>39.787199999999984</v>
      </c>
      <c r="G59" s="102">
        <f t="shared" si="1"/>
        <v>710.60180000000003</v>
      </c>
      <c r="H59" s="15"/>
    </row>
    <row r="60" spans="1:16" ht="12.75" customHeight="1" x14ac:dyDescent="0.2">
      <c r="A60" s="102">
        <f t="shared" ref="A60:B60" si="59">A59+100</f>
        <v>34601</v>
      </c>
      <c r="B60" s="102">
        <f t="shared" si="59"/>
        <v>34700</v>
      </c>
      <c r="C60" s="102">
        <f t="shared" si="0"/>
        <v>34650.5</v>
      </c>
      <c r="D60" s="102">
        <f t="shared" si="2"/>
        <v>29830.5</v>
      </c>
      <c r="E60" s="102">
        <f>'Regular 2'!I38</f>
        <v>754.2890000000001</v>
      </c>
      <c r="F60" s="102">
        <f t="shared" si="3"/>
        <v>32.787199999999984</v>
      </c>
      <c r="G60" s="102">
        <f t="shared" si="1"/>
        <v>721.50180000000012</v>
      </c>
      <c r="H60" s="15"/>
    </row>
    <row r="61" spans="1:16" ht="12.75" customHeight="1" x14ac:dyDescent="0.2">
      <c r="A61" s="102">
        <f t="shared" ref="A61:B61" si="60">A60+100</f>
        <v>34701</v>
      </c>
      <c r="B61" s="102">
        <f t="shared" si="60"/>
        <v>34800</v>
      </c>
      <c r="C61" s="102">
        <f t="shared" si="0"/>
        <v>34750.5</v>
      </c>
      <c r="D61" s="102">
        <f t="shared" si="2"/>
        <v>29930.5</v>
      </c>
      <c r="E61" s="102">
        <f>'Regular 2'!I39</f>
        <v>758.18899999999996</v>
      </c>
      <c r="F61" s="102">
        <f t="shared" si="3"/>
        <v>25.787199999999984</v>
      </c>
      <c r="G61" s="102">
        <f t="shared" si="1"/>
        <v>732.40179999999998</v>
      </c>
      <c r="H61" s="15"/>
    </row>
    <row r="62" spans="1:16" ht="12.75" customHeight="1" x14ac:dyDescent="0.2">
      <c r="A62" s="102">
        <f t="shared" ref="A62:B62" si="61">A61+100</f>
        <v>34801</v>
      </c>
      <c r="B62" s="102">
        <f t="shared" si="61"/>
        <v>34900</v>
      </c>
      <c r="C62" s="102">
        <f t="shared" si="0"/>
        <v>34850.5</v>
      </c>
      <c r="D62" s="102">
        <f t="shared" si="2"/>
        <v>30030.5</v>
      </c>
      <c r="E62" s="102">
        <f>'Regular 2'!I41</f>
        <v>762.08900000000006</v>
      </c>
      <c r="F62" s="102">
        <f t="shared" si="3"/>
        <v>18.787199999999984</v>
      </c>
      <c r="G62" s="102">
        <f t="shared" si="1"/>
        <v>743.30180000000007</v>
      </c>
      <c r="H62" s="15"/>
    </row>
    <row r="63" spans="1:16" ht="12.75" customHeight="1" x14ac:dyDescent="0.2">
      <c r="A63" s="102">
        <f t="shared" ref="A63:B63" si="62">A62+100</f>
        <v>34901</v>
      </c>
      <c r="B63" s="102">
        <f t="shared" si="62"/>
        <v>35000</v>
      </c>
      <c r="C63" s="102">
        <f t="shared" ref="C63:C64" si="63">(A63+B63)/2</f>
        <v>34950.5</v>
      </c>
      <c r="D63" s="102">
        <f t="shared" ref="D63:D64" si="64">C63-$J$10</f>
        <v>30130.5</v>
      </c>
      <c r="E63" s="102">
        <f>'Regular 2'!I42</f>
        <v>765.98899999999992</v>
      </c>
      <c r="F63" s="102">
        <f t="shared" si="3"/>
        <v>11.787199999999984</v>
      </c>
      <c r="G63" s="102">
        <f t="shared" ref="G63:G64" si="65">E63-F63</f>
        <v>754.20179999999993</v>
      </c>
      <c r="H63" s="15"/>
    </row>
    <row r="64" spans="1:16" ht="12.75" customHeight="1" x14ac:dyDescent="0.2">
      <c r="A64" s="102">
        <f t="shared" ref="A64:B64" si="66">A63+100</f>
        <v>35001</v>
      </c>
      <c r="B64" s="102">
        <f t="shared" si="66"/>
        <v>35100</v>
      </c>
      <c r="C64" s="102">
        <f t="shared" si="63"/>
        <v>35050.5</v>
      </c>
      <c r="D64" s="102">
        <f t="shared" si="64"/>
        <v>30230.5</v>
      </c>
      <c r="E64" s="102">
        <f>'Regular 2'!I43</f>
        <v>769.88900000000001</v>
      </c>
      <c r="F64" s="102">
        <f t="shared" si="3"/>
        <v>4.7871999999999844</v>
      </c>
      <c r="G64" s="102">
        <f t="shared" si="65"/>
        <v>765.10180000000003</v>
      </c>
      <c r="H64" s="15"/>
    </row>
    <row r="65" spans="1:8" ht="12.75" customHeight="1" x14ac:dyDescent="0.2">
      <c r="A65" s="102"/>
      <c r="B65" s="102"/>
      <c r="C65" s="102"/>
      <c r="D65" s="102"/>
      <c r="E65" s="102"/>
      <c r="F65" s="102"/>
      <c r="G65" s="102"/>
      <c r="H65" s="15"/>
    </row>
    <row r="66" spans="1:8" ht="12.75" customHeight="1" x14ac:dyDescent="0.2">
      <c r="H66" s="15"/>
    </row>
    <row r="67" spans="1:8" ht="12.75" customHeight="1" x14ac:dyDescent="0.2">
      <c r="H67" s="15"/>
    </row>
    <row r="68" spans="1:8" ht="12.75" customHeight="1" x14ac:dyDescent="0.2">
      <c r="H68" s="15"/>
    </row>
    <row r="69" spans="1:8" ht="12.75" customHeight="1" x14ac:dyDescent="0.2">
      <c r="H69" s="15"/>
    </row>
    <row r="70" spans="1:8" ht="12.75" customHeight="1" x14ac:dyDescent="0.2">
      <c r="H70" s="15"/>
    </row>
    <row r="71" spans="1:8" ht="12.75" customHeight="1" x14ac:dyDescent="0.2">
      <c r="H71" s="15"/>
    </row>
    <row r="72" spans="1:8" ht="12.75" customHeight="1" x14ac:dyDescent="0.2">
      <c r="H72" s="15"/>
    </row>
    <row r="73" spans="1:8" ht="12.75" customHeight="1" x14ac:dyDescent="0.2">
      <c r="H73" s="15"/>
    </row>
    <row r="74" spans="1:8" ht="12.75" customHeight="1" x14ac:dyDescent="0.2">
      <c r="H74" s="15"/>
    </row>
    <row r="75" spans="1:8" ht="12.75" customHeight="1" x14ac:dyDescent="0.2">
      <c r="H75" s="15"/>
    </row>
    <row r="76" spans="1:8" ht="12.75" customHeight="1" x14ac:dyDescent="0.2">
      <c r="H76" s="15"/>
    </row>
    <row r="77" spans="1:8" ht="12.75" customHeight="1" x14ac:dyDescent="0.2">
      <c r="H77" s="15"/>
    </row>
    <row r="78" spans="1:8" ht="12.75" customHeight="1" x14ac:dyDescent="0.2">
      <c r="H78" s="15"/>
    </row>
    <row r="79" spans="1:8" ht="12.75" customHeight="1" x14ac:dyDescent="0.2">
      <c r="H79" s="15"/>
    </row>
    <row r="80" spans="1:8" ht="12.75" customHeight="1" x14ac:dyDescent="0.2">
      <c r="H80" s="15"/>
    </row>
    <row r="81" spans="8:8" ht="12.75" customHeight="1" x14ac:dyDescent="0.2">
      <c r="H81" s="15"/>
    </row>
    <row r="82" spans="8:8" ht="12.75" customHeight="1" x14ac:dyDescent="0.2">
      <c r="H82" s="15"/>
    </row>
    <row r="83" spans="8:8" ht="12.75" customHeight="1" x14ac:dyDescent="0.2">
      <c r="H83" s="15"/>
    </row>
    <row r="84" spans="8:8" ht="12.75" customHeight="1" x14ac:dyDescent="0.2">
      <c r="H84" s="15"/>
    </row>
    <row r="85" spans="8:8" ht="12.75" customHeight="1" x14ac:dyDescent="0.2">
      <c r="H85" s="15"/>
    </row>
    <row r="86" spans="8:8" ht="12.75" customHeight="1" x14ac:dyDescent="0.2">
      <c r="H86" s="15"/>
    </row>
    <row r="87" spans="8:8" ht="12.75" customHeight="1" x14ac:dyDescent="0.2">
      <c r="H87" s="15"/>
    </row>
    <row r="88" spans="8:8" ht="12.75" customHeight="1" x14ac:dyDescent="0.2">
      <c r="H88" s="15"/>
    </row>
    <row r="89" spans="8:8" ht="12.75" customHeight="1" x14ac:dyDescent="0.2">
      <c r="H89" s="15"/>
    </row>
    <row r="90" spans="8:8" ht="12.75" customHeight="1" x14ac:dyDescent="0.2">
      <c r="H90" s="15"/>
    </row>
    <row r="91" spans="8:8" ht="12.75" customHeight="1" x14ac:dyDescent="0.2">
      <c r="H91" s="15"/>
    </row>
    <row r="92" spans="8:8" ht="12.75" customHeight="1" x14ac:dyDescent="0.2">
      <c r="H92" s="15"/>
    </row>
    <row r="93" spans="8:8" ht="12.75" customHeight="1" x14ac:dyDescent="0.2">
      <c r="H93" s="15"/>
    </row>
    <row r="94" spans="8:8" ht="12.75" customHeight="1" x14ac:dyDescent="0.2">
      <c r="H94" s="15"/>
    </row>
    <row r="95" spans="8:8" ht="12.75" customHeight="1" x14ac:dyDescent="0.2">
      <c r="H95" s="15"/>
    </row>
    <row r="96" spans="8:8" ht="12.75" customHeight="1" x14ac:dyDescent="0.2">
      <c r="H96" s="15"/>
    </row>
    <row r="97" spans="8:8" ht="12.75" customHeight="1" x14ac:dyDescent="0.2">
      <c r="H97" s="15"/>
    </row>
    <row r="98" spans="8:8" ht="12.75" customHeight="1" x14ac:dyDescent="0.2">
      <c r="H98" s="15"/>
    </row>
    <row r="99" spans="8:8" ht="12.75" customHeight="1" x14ac:dyDescent="0.2">
      <c r="H99" s="15"/>
    </row>
    <row r="100" spans="8:8" ht="12.75" customHeight="1" x14ac:dyDescent="0.2">
      <c r="H100" s="15"/>
    </row>
    <row r="101" spans="8:8" ht="12.75" customHeight="1" x14ac:dyDescent="0.2">
      <c r="H101" s="15"/>
    </row>
    <row r="102" spans="8:8" ht="12.75" customHeight="1" x14ac:dyDescent="0.2">
      <c r="H102" s="15"/>
    </row>
    <row r="103" spans="8:8" ht="12.75" customHeight="1" x14ac:dyDescent="0.2">
      <c r="H103" s="15"/>
    </row>
    <row r="104" spans="8:8" ht="12.75" customHeight="1" x14ac:dyDescent="0.2">
      <c r="H104" s="15"/>
    </row>
    <row r="105" spans="8:8" ht="12.75" customHeight="1" x14ac:dyDescent="0.2">
      <c r="H105" s="15"/>
    </row>
    <row r="106" spans="8:8" ht="12.75" customHeight="1" x14ac:dyDescent="0.2">
      <c r="H106" s="15"/>
    </row>
    <row r="107" spans="8:8" ht="12.75" customHeight="1" x14ac:dyDescent="0.2">
      <c r="H107" s="15"/>
    </row>
    <row r="108" spans="8:8" ht="12.75" customHeight="1" x14ac:dyDescent="0.2">
      <c r="H108" s="15"/>
    </row>
    <row r="109" spans="8:8" ht="12.75" customHeight="1" x14ac:dyDescent="0.2">
      <c r="H109" s="15"/>
    </row>
    <row r="110" spans="8:8" ht="12.75" customHeight="1" x14ac:dyDescent="0.2">
      <c r="H110" s="15"/>
    </row>
    <row r="111" spans="8:8" ht="12.75" customHeight="1" x14ac:dyDescent="0.2">
      <c r="H111" s="15"/>
    </row>
    <row r="112" spans="8:8" ht="12.75" customHeight="1" x14ac:dyDescent="0.2">
      <c r="H112" s="15"/>
    </row>
    <row r="113" spans="8:8" ht="12.75" customHeight="1" x14ac:dyDescent="0.2">
      <c r="H113" s="15"/>
    </row>
    <row r="114" spans="8:8" ht="12.75" customHeight="1" x14ac:dyDescent="0.2">
      <c r="H114" s="15"/>
    </row>
    <row r="115" spans="8:8" ht="12.75" customHeight="1" x14ac:dyDescent="0.2">
      <c r="H115" s="15"/>
    </row>
    <row r="116" spans="8:8" ht="12.75" customHeight="1" x14ac:dyDescent="0.2">
      <c r="H116" s="15"/>
    </row>
    <row r="117" spans="8:8" ht="12.75" customHeight="1" x14ac:dyDescent="0.2">
      <c r="H117" s="15"/>
    </row>
    <row r="118" spans="8:8" ht="12.75" customHeight="1" x14ac:dyDescent="0.2">
      <c r="H118" s="15"/>
    </row>
    <row r="119" spans="8:8" ht="12.75" customHeight="1" x14ac:dyDescent="0.2">
      <c r="H119" s="15"/>
    </row>
    <row r="120" spans="8:8" ht="12.75" customHeight="1" x14ac:dyDescent="0.2">
      <c r="H120" s="15"/>
    </row>
    <row r="121" spans="8:8" ht="12.75" customHeight="1" x14ac:dyDescent="0.2">
      <c r="H121" s="15"/>
    </row>
    <row r="122" spans="8:8" ht="12.75" customHeight="1" x14ac:dyDescent="0.2">
      <c r="H122" s="15"/>
    </row>
    <row r="123" spans="8:8" ht="12.75" customHeight="1" x14ac:dyDescent="0.2">
      <c r="H123" s="15"/>
    </row>
    <row r="124" spans="8:8" ht="12.75" customHeight="1" x14ac:dyDescent="0.2">
      <c r="H124" s="15"/>
    </row>
    <row r="125" spans="8:8" ht="12.75" customHeight="1" x14ac:dyDescent="0.2">
      <c r="H125" s="15"/>
    </row>
    <row r="126" spans="8:8" ht="12.75" customHeight="1" x14ac:dyDescent="0.2">
      <c r="H126" s="15"/>
    </row>
    <row r="127" spans="8:8" ht="12.75" customHeight="1" x14ac:dyDescent="0.2">
      <c r="H127" s="15"/>
    </row>
    <row r="128" spans="8:8" ht="12.75" customHeight="1" x14ac:dyDescent="0.2">
      <c r="H128" s="15"/>
    </row>
    <row r="129" spans="8:8" ht="12.75" customHeight="1" x14ac:dyDescent="0.2">
      <c r="H129" s="15"/>
    </row>
    <row r="130" spans="8:8" ht="12.75" customHeight="1" x14ac:dyDescent="0.2">
      <c r="H130" s="15"/>
    </row>
    <row r="131" spans="8:8" ht="12.75" customHeight="1" x14ac:dyDescent="0.2">
      <c r="H131" s="15"/>
    </row>
    <row r="132" spans="8:8" ht="12.75" customHeight="1" x14ac:dyDescent="0.2">
      <c r="H132" s="15"/>
    </row>
    <row r="133" spans="8:8" ht="12.75" customHeight="1" x14ac:dyDescent="0.2">
      <c r="H133" s="15"/>
    </row>
    <row r="134" spans="8:8" ht="12.75" customHeight="1" x14ac:dyDescent="0.2">
      <c r="H134" s="15"/>
    </row>
    <row r="135" spans="8:8" ht="12.75" customHeight="1" x14ac:dyDescent="0.2">
      <c r="H135" s="15"/>
    </row>
    <row r="136" spans="8:8" ht="12.75" customHeight="1" x14ac:dyDescent="0.2">
      <c r="H136" s="15"/>
    </row>
    <row r="137" spans="8:8" ht="12.75" customHeight="1" x14ac:dyDescent="0.2">
      <c r="H137" s="15"/>
    </row>
    <row r="138" spans="8:8" ht="12.75" customHeight="1" x14ac:dyDescent="0.2">
      <c r="H138" s="15"/>
    </row>
    <row r="139" spans="8:8" ht="12.75" customHeight="1" x14ac:dyDescent="0.2">
      <c r="H139" s="15"/>
    </row>
    <row r="140" spans="8:8" ht="12.75" customHeight="1" x14ac:dyDescent="0.2">
      <c r="H140" s="15"/>
    </row>
    <row r="141" spans="8:8" ht="12.75" customHeight="1" x14ac:dyDescent="0.2">
      <c r="H141" s="15"/>
    </row>
    <row r="142" spans="8:8" ht="12.75" customHeight="1" x14ac:dyDescent="0.2">
      <c r="H142" s="15"/>
    </row>
    <row r="143" spans="8:8" ht="12.75" customHeight="1" x14ac:dyDescent="0.2">
      <c r="H143" s="15"/>
    </row>
    <row r="144" spans="8:8" ht="12.75" customHeight="1" x14ac:dyDescent="0.2">
      <c r="H144" s="15"/>
    </row>
    <row r="145" spans="8:8" ht="12.75" customHeight="1" x14ac:dyDescent="0.2">
      <c r="H145" s="15"/>
    </row>
    <row r="146" spans="8:8" ht="12.75" customHeight="1" x14ac:dyDescent="0.2">
      <c r="H146" s="15"/>
    </row>
    <row r="147" spans="8:8" ht="12.75" customHeight="1" x14ac:dyDescent="0.2">
      <c r="H147" s="15"/>
    </row>
    <row r="148" spans="8:8" ht="12.75" customHeight="1" x14ac:dyDescent="0.2">
      <c r="H148" s="15"/>
    </row>
    <row r="149" spans="8:8" ht="12.75" customHeight="1" x14ac:dyDescent="0.2">
      <c r="H149" s="15"/>
    </row>
    <row r="150" spans="8:8" ht="12.75" customHeight="1" x14ac:dyDescent="0.2">
      <c r="H150" s="15"/>
    </row>
    <row r="151" spans="8:8" ht="12.75" customHeight="1" x14ac:dyDescent="0.2">
      <c r="H151" s="15"/>
    </row>
    <row r="152" spans="8:8" ht="12.75" customHeight="1" x14ac:dyDescent="0.2">
      <c r="H152" s="15"/>
    </row>
    <row r="153" spans="8:8" ht="12.75" customHeight="1" x14ac:dyDescent="0.2">
      <c r="H153" s="15"/>
    </row>
    <row r="154" spans="8:8" ht="12.75" customHeight="1" x14ac:dyDescent="0.2">
      <c r="H154" s="15"/>
    </row>
    <row r="155" spans="8:8" ht="12.75" customHeight="1" x14ac:dyDescent="0.2">
      <c r="H155" s="15"/>
    </row>
    <row r="156" spans="8:8" ht="12.75" customHeight="1" x14ac:dyDescent="0.2">
      <c r="H156" s="15"/>
    </row>
    <row r="157" spans="8:8" ht="12.75" customHeight="1" x14ac:dyDescent="0.2">
      <c r="H157" s="15"/>
    </row>
    <row r="158" spans="8:8" ht="12.75" customHeight="1" x14ac:dyDescent="0.2">
      <c r="H158" s="15"/>
    </row>
    <row r="159" spans="8:8" ht="12.75" customHeight="1" x14ac:dyDescent="0.2">
      <c r="H159" s="15"/>
    </row>
    <row r="160" spans="8:8" ht="12.75" customHeight="1" x14ac:dyDescent="0.2">
      <c r="H160" s="15"/>
    </row>
    <row r="161" spans="8:8" ht="12.75" customHeight="1" x14ac:dyDescent="0.2">
      <c r="H161" s="15"/>
    </row>
    <row r="162" spans="8:8" ht="12.75" customHeight="1" x14ac:dyDescent="0.2">
      <c r="H162" s="15"/>
    </row>
    <row r="163" spans="8:8" ht="12.75" customHeight="1" x14ac:dyDescent="0.2">
      <c r="H163" s="15"/>
    </row>
    <row r="164" spans="8:8" ht="12.75" customHeight="1" x14ac:dyDescent="0.2">
      <c r="H164" s="15"/>
    </row>
    <row r="165" spans="8:8" ht="12.75" customHeight="1" x14ac:dyDescent="0.2">
      <c r="H165" s="15"/>
    </row>
    <row r="166" spans="8:8" ht="12.75" customHeight="1" x14ac:dyDescent="0.2">
      <c r="H166" s="15"/>
    </row>
    <row r="167" spans="8:8" ht="12.75" customHeight="1" x14ac:dyDescent="0.2">
      <c r="H167" s="15"/>
    </row>
    <row r="168" spans="8:8" ht="12.75" customHeight="1" x14ac:dyDescent="0.2">
      <c r="H168" s="15"/>
    </row>
    <row r="169" spans="8:8" ht="12.75" customHeight="1" x14ac:dyDescent="0.2">
      <c r="H169" s="15"/>
    </row>
    <row r="170" spans="8:8" ht="12.75" customHeight="1" x14ac:dyDescent="0.2">
      <c r="H170" s="15"/>
    </row>
    <row r="171" spans="8:8" ht="12.75" customHeight="1" x14ac:dyDescent="0.2">
      <c r="H171" s="15"/>
    </row>
    <row r="172" spans="8:8" ht="12.75" customHeight="1" x14ac:dyDescent="0.2">
      <c r="H172" s="15"/>
    </row>
    <row r="173" spans="8:8" ht="12.75" customHeight="1" x14ac:dyDescent="0.2">
      <c r="H173" s="15"/>
    </row>
    <row r="174" spans="8:8" ht="12.75" customHeight="1" x14ac:dyDescent="0.2">
      <c r="H174" s="15"/>
    </row>
    <row r="175" spans="8:8" ht="12.75" customHeight="1" x14ac:dyDescent="0.2">
      <c r="H175" s="15"/>
    </row>
    <row r="176" spans="8:8" ht="12.75" customHeight="1" x14ac:dyDescent="0.2">
      <c r="H176" s="15"/>
    </row>
    <row r="177" spans="8:8" ht="12.75" customHeight="1" x14ac:dyDescent="0.2">
      <c r="H177" s="15"/>
    </row>
    <row r="178" spans="8:8" ht="12.75" customHeight="1" x14ac:dyDescent="0.2">
      <c r="H178" s="15"/>
    </row>
    <row r="179" spans="8:8" ht="12.75" customHeight="1" x14ac:dyDescent="0.2">
      <c r="H179" s="15"/>
    </row>
    <row r="180" spans="8:8" ht="12.75" customHeight="1" x14ac:dyDescent="0.2">
      <c r="H180" s="15"/>
    </row>
    <row r="181" spans="8:8" ht="12.75" customHeight="1" x14ac:dyDescent="0.2">
      <c r="H181" s="15"/>
    </row>
    <row r="182" spans="8:8" ht="12.75" customHeight="1" x14ac:dyDescent="0.2">
      <c r="H182" s="15"/>
    </row>
    <row r="183" spans="8:8" ht="12.75" customHeight="1" x14ac:dyDescent="0.2">
      <c r="H183" s="15"/>
    </row>
    <row r="184" spans="8:8" ht="12.75" customHeight="1" x14ac:dyDescent="0.2">
      <c r="H184" s="15"/>
    </row>
    <row r="185" spans="8:8" ht="12.75" customHeight="1" x14ac:dyDescent="0.2">
      <c r="H185" s="15"/>
    </row>
    <row r="186" spans="8:8" ht="12.75" customHeight="1" x14ac:dyDescent="0.2">
      <c r="H186" s="15"/>
    </row>
    <row r="187" spans="8:8" ht="12.75" customHeight="1" x14ac:dyDescent="0.2">
      <c r="H187" s="15"/>
    </row>
    <row r="188" spans="8:8" ht="12.75" customHeight="1" x14ac:dyDescent="0.2">
      <c r="H188" s="15"/>
    </row>
    <row r="189" spans="8:8" ht="12.75" customHeight="1" x14ac:dyDescent="0.2">
      <c r="H189" s="15"/>
    </row>
    <row r="190" spans="8:8" ht="12.75" customHeight="1" x14ac:dyDescent="0.2">
      <c r="H190" s="15"/>
    </row>
    <row r="191" spans="8:8" ht="12.75" customHeight="1" x14ac:dyDescent="0.2">
      <c r="H191" s="15"/>
    </row>
    <row r="192" spans="8:8" ht="12.75" customHeight="1" x14ac:dyDescent="0.2">
      <c r="H192" s="15"/>
    </row>
    <row r="193" spans="8:8" ht="12.75" customHeight="1" x14ac:dyDescent="0.2">
      <c r="H193" s="15"/>
    </row>
    <row r="194" spans="8:8" ht="12.75" customHeight="1" x14ac:dyDescent="0.2">
      <c r="H194" s="15"/>
    </row>
    <row r="195" spans="8:8" ht="12.75" customHeight="1" x14ac:dyDescent="0.2">
      <c r="H195" s="15"/>
    </row>
    <row r="196" spans="8:8" ht="12.75" customHeight="1" x14ac:dyDescent="0.2">
      <c r="H196" s="15"/>
    </row>
    <row r="197" spans="8:8" ht="12.75" customHeight="1" x14ac:dyDescent="0.2">
      <c r="H197" s="15"/>
    </row>
    <row r="198" spans="8:8" ht="12.75" customHeight="1" x14ac:dyDescent="0.2">
      <c r="H198" s="15"/>
    </row>
    <row r="199" spans="8:8" ht="12.75" customHeight="1" x14ac:dyDescent="0.2">
      <c r="H199" s="15"/>
    </row>
    <row r="200" spans="8:8" ht="12.75" customHeight="1" x14ac:dyDescent="0.2">
      <c r="H200" s="15"/>
    </row>
    <row r="201" spans="8:8" ht="12.75" customHeight="1" x14ac:dyDescent="0.2">
      <c r="H201" s="15"/>
    </row>
    <row r="202" spans="8:8" ht="12.75" customHeight="1" x14ac:dyDescent="0.2">
      <c r="H202" s="15"/>
    </row>
    <row r="203" spans="8:8" ht="12.75" customHeight="1" x14ac:dyDescent="0.2">
      <c r="H203" s="15"/>
    </row>
    <row r="204" spans="8:8" ht="12.75" customHeight="1" x14ac:dyDescent="0.2">
      <c r="H204" s="15"/>
    </row>
    <row r="205" spans="8:8" ht="12.75" customHeight="1" x14ac:dyDescent="0.2">
      <c r="H205" s="15"/>
    </row>
    <row r="206" spans="8:8" ht="12.75" customHeight="1" x14ac:dyDescent="0.2">
      <c r="H206" s="15"/>
    </row>
    <row r="207" spans="8:8" ht="12.75" customHeight="1" x14ac:dyDescent="0.2">
      <c r="H207" s="15"/>
    </row>
    <row r="208" spans="8:8" ht="12.75" customHeight="1" x14ac:dyDescent="0.2">
      <c r="H208" s="15"/>
    </row>
    <row r="209" spans="8:8" ht="12.75" customHeight="1" x14ac:dyDescent="0.2">
      <c r="H209" s="15"/>
    </row>
    <row r="210" spans="8:8" ht="12.75" customHeight="1" x14ac:dyDescent="0.2">
      <c r="H210" s="15"/>
    </row>
    <row r="211" spans="8:8" ht="12.75" customHeight="1" x14ac:dyDescent="0.2">
      <c r="H211" s="15"/>
    </row>
    <row r="212" spans="8:8" ht="12.75" customHeight="1" x14ac:dyDescent="0.2">
      <c r="H212" s="15"/>
    </row>
    <row r="213" spans="8:8" ht="12.75" customHeight="1" x14ac:dyDescent="0.2">
      <c r="H213" s="15"/>
    </row>
    <row r="214" spans="8:8" ht="12.75" customHeight="1" x14ac:dyDescent="0.2">
      <c r="H214" s="15"/>
    </row>
    <row r="215" spans="8:8" ht="12.75" customHeight="1" x14ac:dyDescent="0.2">
      <c r="H215" s="15"/>
    </row>
    <row r="216" spans="8:8" ht="12.75" customHeight="1" x14ac:dyDescent="0.2">
      <c r="H216" s="15"/>
    </row>
    <row r="217" spans="8:8" ht="12.75" customHeight="1" x14ac:dyDescent="0.2">
      <c r="H217" s="15"/>
    </row>
    <row r="218" spans="8:8" ht="12.75" customHeight="1" x14ac:dyDescent="0.2">
      <c r="H218" s="15"/>
    </row>
    <row r="219" spans="8:8" ht="12.75" customHeight="1" x14ac:dyDescent="0.2">
      <c r="H219" s="15"/>
    </row>
    <row r="220" spans="8:8" ht="12.75" customHeight="1" x14ac:dyDescent="0.2">
      <c r="H220" s="15"/>
    </row>
    <row r="221" spans="8:8" ht="12.75" customHeight="1" x14ac:dyDescent="0.2">
      <c r="H221" s="15"/>
    </row>
    <row r="222" spans="8:8" ht="12.75" customHeight="1" x14ac:dyDescent="0.2">
      <c r="H222" s="15"/>
    </row>
    <row r="223" spans="8:8" ht="12.75" customHeight="1" x14ac:dyDescent="0.2">
      <c r="H223" s="15"/>
    </row>
    <row r="224" spans="8:8" ht="12.75" customHeight="1" x14ac:dyDescent="0.2">
      <c r="H224" s="15"/>
    </row>
    <row r="225" spans="8:8" ht="12.75" customHeight="1" x14ac:dyDescent="0.2">
      <c r="H225" s="15"/>
    </row>
    <row r="226" spans="8:8" ht="12.75" customHeight="1" x14ac:dyDescent="0.2">
      <c r="H226" s="15"/>
    </row>
    <row r="227" spans="8:8" ht="12.75" customHeight="1" x14ac:dyDescent="0.2">
      <c r="H227" s="15"/>
    </row>
    <row r="228" spans="8:8" ht="12.75" customHeight="1" x14ac:dyDescent="0.2">
      <c r="H228" s="15"/>
    </row>
    <row r="229" spans="8:8" ht="12.75" customHeight="1" x14ac:dyDescent="0.2">
      <c r="H229" s="15"/>
    </row>
    <row r="230" spans="8:8" ht="12.75" customHeight="1" x14ac:dyDescent="0.2">
      <c r="H230" s="15"/>
    </row>
    <row r="231" spans="8:8" ht="12.75" customHeight="1" x14ac:dyDescent="0.2">
      <c r="H231" s="15"/>
    </row>
    <row r="232" spans="8:8" ht="12.75" customHeight="1" x14ac:dyDescent="0.2">
      <c r="H232" s="15"/>
    </row>
    <row r="233" spans="8:8" ht="12.75" customHeight="1" x14ac:dyDescent="0.2">
      <c r="H233" s="15"/>
    </row>
    <row r="234" spans="8:8" ht="12.75" customHeight="1" x14ac:dyDescent="0.2">
      <c r="H234" s="15"/>
    </row>
    <row r="235" spans="8:8" ht="12.75" customHeight="1" x14ac:dyDescent="0.2">
      <c r="H235" s="15"/>
    </row>
    <row r="236" spans="8:8" ht="12.75" customHeight="1" x14ac:dyDescent="0.2">
      <c r="H236" s="15"/>
    </row>
    <row r="237" spans="8:8" ht="12.75" customHeight="1" x14ac:dyDescent="0.2">
      <c r="H237" s="15"/>
    </row>
    <row r="238" spans="8:8" ht="12.75" customHeight="1" x14ac:dyDescent="0.2">
      <c r="H238" s="15"/>
    </row>
    <row r="239" spans="8:8" ht="12.75" customHeight="1" x14ac:dyDescent="0.2">
      <c r="H239" s="15"/>
    </row>
    <row r="240" spans="8:8" ht="12.75" customHeight="1" x14ac:dyDescent="0.2">
      <c r="H240" s="15"/>
    </row>
    <row r="241" spans="8:8" ht="12.75" customHeight="1" x14ac:dyDescent="0.2">
      <c r="H241" s="15"/>
    </row>
    <row r="242" spans="8:8" ht="12.75" customHeight="1" x14ac:dyDescent="0.2">
      <c r="H242" s="15"/>
    </row>
    <row r="243" spans="8:8" ht="12.75" customHeight="1" x14ac:dyDescent="0.2">
      <c r="H243" s="15"/>
    </row>
    <row r="244" spans="8:8" ht="12.75" customHeight="1" x14ac:dyDescent="0.2">
      <c r="H244" s="15"/>
    </row>
    <row r="245" spans="8:8" ht="12.75" customHeight="1" x14ac:dyDescent="0.2">
      <c r="H245" s="15"/>
    </row>
    <row r="246" spans="8:8" ht="12.75" customHeight="1" x14ac:dyDescent="0.2">
      <c r="H246" s="15"/>
    </row>
    <row r="247" spans="8:8" ht="12.75" customHeight="1" x14ac:dyDescent="0.2">
      <c r="H247" s="15"/>
    </row>
    <row r="248" spans="8:8" ht="12.75" customHeight="1" x14ac:dyDescent="0.2">
      <c r="H248" s="15"/>
    </row>
    <row r="249" spans="8:8" ht="12.75" customHeight="1" x14ac:dyDescent="0.2">
      <c r="H249" s="15"/>
    </row>
    <row r="250" spans="8:8" ht="12.75" customHeight="1" x14ac:dyDescent="0.2">
      <c r="H250" s="15"/>
    </row>
    <row r="251" spans="8:8" ht="12.75" customHeight="1" x14ac:dyDescent="0.2">
      <c r="H251" s="15"/>
    </row>
    <row r="252" spans="8:8" ht="12.75" customHeight="1" x14ac:dyDescent="0.2">
      <c r="H252" s="15"/>
    </row>
    <row r="253" spans="8:8" ht="12.75" customHeight="1" x14ac:dyDescent="0.2">
      <c r="H253" s="15"/>
    </row>
    <row r="254" spans="8:8" ht="12.75" customHeight="1" x14ac:dyDescent="0.2">
      <c r="H254" s="15"/>
    </row>
    <row r="255" spans="8:8" ht="12.75" customHeight="1" x14ac:dyDescent="0.2">
      <c r="H255" s="15"/>
    </row>
    <row r="256" spans="8:8" ht="12.75" customHeight="1" x14ac:dyDescent="0.2">
      <c r="H256" s="15"/>
    </row>
    <row r="257" spans="8:8" ht="12.75" customHeight="1" x14ac:dyDescent="0.2">
      <c r="H257" s="15"/>
    </row>
    <row r="258" spans="8:8" ht="12.75" customHeight="1" x14ac:dyDescent="0.2">
      <c r="H258" s="15"/>
    </row>
    <row r="259" spans="8:8" ht="12.75" customHeight="1" x14ac:dyDescent="0.2">
      <c r="H259" s="15"/>
    </row>
    <row r="260" spans="8:8" ht="12.75" customHeight="1" x14ac:dyDescent="0.2">
      <c r="H260" s="15"/>
    </row>
    <row r="261" spans="8:8" ht="12.75" customHeight="1" x14ac:dyDescent="0.2">
      <c r="H261" s="15"/>
    </row>
    <row r="262" spans="8:8" ht="12.75" customHeight="1" x14ac:dyDescent="0.2">
      <c r="H262" s="15"/>
    </row>
    <row r="263" spans="8:8" ht="12.75" customHeight="1" x14ac:dyDescent="0.2">
      <c r="H263" s="15"/>
    </row>
    <row r="264" spans="8:8" ht="12.75" customHeight="1" x14ac:dyDescent="0.2">
      <c r="H264" s="15"/>
    </row>
    <row r="265" spans="8:8" ht="12.75" customHeight="1" x14ac:dyDescent="0.2">
      <c r="H265" s="15"/>
    </row>
    <row r="266" spans="8:8" ht="12.75" customHeight="1" x14ac:dyDescent="0.2">
      <c r="H266" s="15"/>
    </row>
    <row r="267" spans="8:8" ht="12.75" customHeight="1" x14ac:dyDescent="0.2">
      <c r="H267" s="15"/>
    </row>
    <row r="268" spans="8:8" ht="12.75" customHeight="1" x14ac:dyDescent="0.2">
      <c r="H268" s="15"/>
    </row>
    <row r="269" spans="8:8" ht="12.75" customHeight="1" x14ac:dyDescent="0.2">
      <c r="H269" s="15"/>
    </row>
    <row r="270" spans="8:8" ht="12.75" customHeight="1" x14ac:dyDescent="0.2">
      <c r="H270" s="15"/>
    </row>
    <row r="271" spans="8:8" ht="12.75" customHeight="1" x14ac:dyDescent="0.2">
      <c r="H271" s="15"/>
    </row>
    <row r="272" spans="8:8" ht="12.75" customHeight="1" x14ac:dyDescent="0.2">
      <c r="H272" s="15"/>
    </row>
    <row r="273" spans="8:8" ht="12.75" customHeight="1" x14ac:dyDescent="0.2">
      <c r="H273" s="15"/>
    </row>
    <row r="274" spans="8:8" ht="12.75" customHeight="1" x14ac:dyDescent="0.2">
      <c r="H274" s="15"/>
    </row>
    <row r="275" spans="8:8" ht="12.75" customHeight="1" x14ac:dyDescent="0.2">
      <c r="H275" s="15"/>
    </row>
    <row r="276" spans="8:8" ht="12.75" customHeight="1" x14ac:dyDescent="0.2">
      <c r="H276" s="15"/>
    </row>
    <row r="277" spans="8:8" ht="12.75" customHeight="1" x14ac:dyDescent="0.2">
      <c r="H277" s="15"/>
    </row>
    <row r="278" spans="8:8" ht="12.75" customHeight="1" x14ac:dyDescent="0.2">
      <c r="H278" s="15"/>
    </row>
    <row r="279" spans="8:8" ht="12.75" customHeight="1" x14ac:dyDescent="0.2">
      <c r="H279" s="15"/>
    </row>
    <row r="280" spans="8:8" ht="12.75" customHeight="1" x14ac:dyDescent="0.2">
      <c r="H280" s="15"/>
    </row>
    <row r="281" spans="8:8" ht="12.75" customHeight="1" x14ac:dyDescent="0.2">
      <c r="H281" s="15"/>
    </row>
    <row r="282" spans="8:8" ht="12.75" customHeight="1" x14ac:dyDescent="0.2">
      <c r="H282" s="15"/>
    </row>
    <row r="283" spans="8:8" ht="12.75" customHeight="1" x14ac:dyDescent="0.2">
      <c r="H283" s="15"/>
    </row>
    <row r="284" spans="8:8" ht="12.75" customHeight="1" x14ac:dyDescent="0.2">
      <c r="H284" s="15"/>
    </row>
    <row r="285" spans="8:8" ht="12.75" customHeight="1" x14ac:dyDescent="0.2">
      <c r="H285" s="15"/>
    </row>
    <row r="286" spans="8:8" ht="12.75" customHeight="1" x14ac:dyDescent="0.2">
      <c r="H286" s="15"/>
    </row>
    <row r="287" spans="8:8" ht="12.75" customHeight="1" x14ac:dyDescent="0.2">
      <c r="H287" s="15"/>
    </row>
    <row r="288" spans="8:8" ht="12.75" customHeight="1" x14ac:dyDescent="0.2">
      <c r="H288" s="15"/>
    </row>
    <row r="289" spans="8:8" ht="12.75" customHeight="1" x14ac:dyDescent="0.2">
      <c r="H289" s="15"/>
    </row>
    <row r="290" spans="8:8" ht="12.75" customHeight="1" x14ac:dyDescent="0.2">
      <c r="H290" s="15"/>
    </row>
    <row r="291" spans="8:8" ht="12.75" customHeight="1" x14ac:dyDescent="0.2">
      <c r="H291" s="15"/>
    </row>
    <row r="292" spans="8:8" ht="12.75" customHeight="1" x14ac:dyDescent="0.2">
      <c r="H292" s="15"/>
    </row>
    <row r="293" spans="8:8" ht="12.75" customHeight="1" x14ac:dyDescent="0.2">
      <c r="H293" s="15"/>
    </row>
    <row r="294" spans="8:8" ht="12.75" customHeight="1" x14ac:dyDescent="0.2">
      <c r="H294" s="15"/>
    </row>
    <row r="295" spans="8:8" ht="12.75" customHeight="1" x14ac:dyDescent="0.2">
      <c r="H295" s="15"/>
    </row>
    <row r="296" spans="8:8" ht="12.75" customHeight="1" x14ac:dyDescent="0.2">
      <c r="H296" s="15"/>
    </row>
    <row r="297" spans="8:8" ht="12.75" customHeight="1" x14ac:dyDescent="0.2">
      <c r="H297" s="15"/>
    </row>
    <row r="298" spans="8:8" ht="12.75" customHeight="1" x14ac:dyDescent="0.2">
      <c r="H298" s="15"/>
    </row>
    <row r="299" spans="8:8" ht="12.75" customHeight="1" x14ac:dyDescent="0.2">
      <c r="H299" s="15"/>
    </row>
    <row r="300" spans="8:8" ht="12.75" customHeight="1" x14ac:dyDescent="0.2">
      <c r="H300" s="15"/>
    </row>
    <row r="301" spans="8:8" ht="12.75" customHeight="1" x14ac:dyDescent="0.2">
      <c r="H301" s="15"/>
    </row>
    <row r="302" spans="8:8" ht="12.75" customHeight="1" x14ac:dyDescent="0.2">
      <c r="H302" s="15"/>
    </row>
    <row r="303" spans="8:8" ht="12.75" customHeight="1" x14ac:dyDescent="0.2">
      <c r="H303" s="15"/>
    </row>
    <row r="304" spans="8:8" ht="12.75" customHeight="1" x14ac:dyDescent="0.2">
      <c r="H304" s="15"/>
    </row>
    <row r="305" spans="8:8" ht="12.75" customHeight="1" x14ac:dyDescent="0.2">
      <c r="H305" s="15"/>
    </row>
    <row r="306" spans="8:8" ht="12.75" customHeight="1" x14ac:dyDescent="0.2">
      <c r="H306" s="15"/>
    </row>
    <row r="307" spans="8:8" ht="12.75" customHeight="1" x14ac:dyDescent="0.2">
      <c r="H307" s="15"/>
    </row>
    <row r="308" spans="8:8" ht="12.75" customHeight="1" x14ac:dyDescent="0.2">
      <c r="H308" s="15"/>
    </row>
    <row r="309" spans="8:8" ht="12.75" customHeight="1" x14ac:dyDescent="0.2">
      <c r="H309" s="15"/>
    </row>
    <row r="310" spans="8:8" ht="12.75" customHeight="1" x14ac:dyDescent="0.2">
      <c r="H310" s="15"/>
    </row>
    <row r="311" spans="8:8" ht="12.75" customHeight="1" x14ac:dyDescent="0.2">
      <c r="H311" s="15"/>
    </row>
    <row r="312" spans="8:8" ht="12.75" customHeight="1" x14ac:dyDescent="0.2">
      <c r="H312" s="15"/>
    </row>
    <row r="313" spans="8:8" ht="12.75" customHeight="1" x14ac:dyDescent="0.2">
      <c r="H313" s="15"/>
    </row>
    <row r="314" spans="8:8" ht="12.75" customHeight="1" x14ac:dyDescent="0.2">
      <c r="H314" s="15"/>
    </row>
    <row r="315" spans="8:8" ht="12.75" customHeight="1" x14ac:dyDescent="0.2">
      <c r="H315" s="15"/>
    </row>
    <row r="316" spans="8:8" ht="12.75" customHeight="1" x14ac:dyDescent="0.2">
      <c r="H316" s="15"/>
    </row>
    <row r="317" spans="8:8" ht="12.75" customHeight="1" x14ac:dyDescent="0.2">
      <c r="H317" s="15"/>
    </row>
    <row r="318" spans="8:8" ht="12.75" customHeight="1" x14ac:dyDescent="0.2">
      <c r="H318" s="15"/>
    </row>
    <row r="319" spans="8:8" ht="12.75" customHeight="1" x14ac:dyDescent="0.2">
      <c r="H319" s="15"/>
    </row>
    <row r="320" spans="8:8" ht="12.75" customHeight="1" x14ac:dyDescent="0.2">
      <c r="H320" s="15"/>
    </row>
    <row r="321" spans="8:8" ht="12.75" customHeight="1" x14ac:dyDescent="0.2">
      <c r="H321" s="15"/>
    </row>
    <row r="322" spans="8:8" ht="12.75" customHeight="1" x14ac:dyDescent="0.2">
      <c r="H322" s="15"/>
    </row>
    <row r="323" spans="8:8" ht="12.75" customHeight="1" x14ac:dyDescent="0.2">
      <c r="H323" s="15"/>
    </row>
    <row r="324" spans="8:8" ht="12.75" customHeight="1" x14ac:dyDescent="0.2">
      <c r="H324" s="15"/>
    </row>
    <row r="325" spans="8:8" ht="12.75" customHeight="1" x14ac:dyDescent="0.2">
      <c r="H325" s="15"/>
    </row>
    <row r="326" spans="8:8" ht="12.75" customHeight="1" x14ac:dyDescent="0.2">
      <c r="H326" s="15"/>
    </row>
    <row r="327" spans="8:8" ht="12.75" customHeight="1" x14ac:dyDescent="0.2">
      <c r="H327" s="15"/>
    </row>
    <row r="328" spans="8:8" ht="12.75" customHeight="1" x14ac:dyDescent="0.2">
      <c r="H328" s="15"/>
    </row>
    <row r="329" spans="8:8" ht="12.75" customHeight="1" x14ac:dyDescent="0.2">
      <c r="H329" s="15"/>
    </row>
    <row r="330" spans="8:8" ht="12.75" customHeight="1" x14ac:dyDescent="0.2">
      <c r="H330" s="15"/>
    </row>
    <row r="331" spans="8:8" ht="12.75" customHeight="1" x14ac:dyDescent="0.2">
      <c r="H331" s="15"/>
    </row>
    <row r="332" spans="8:8" ht="12.75" customHeight="1" x14ac:dyDescent="0.2">
      <c r="H332" s="15"/>
    </row>
    <row r="333" spans="8:8" ht="12.75" customHeight="1" x14ac:dyDescent="0.2">
      <c r="H333" s="15"/>
    </row>
    <row r="334" spans="8:8" ht="12.75" customHeight="1" x14ac:dyDescent="0.2">
      <c r="H334" s="15"/>
    </row>
    <row r="335" spans="8:8" ht="12.75" customHeight="1" x14ac:dyDescent="0.2">
      <c r="H335" s="15"/>
    </row>
    <row r="336" spans="8:8" ht="12.75" customHeight="1" x14ac:dyDescent="0.2">
      <c r="H336" s="15"/>
    </row>
    <row r="337" spans="8:8" ht="12.75" customHeight="1" x14ac:dyDescent="0.2">
      <c r="H337" s="15"/>
    </row>
    <row r="338" spans="8:8" ht="12.75" customHeight="1" x14ac:dyDescent="0.2">
      <c r="H338" s="15"/>
    </row>
    <row r="339" spans="8:8" ht="12.75" customHeight="1" x14ac:dyDescent="0.2">
      <c r="H339" s="15"/>
    </row>
    <row r="340" spans="8:8" ht="12.75" customHeight="1" x14ac:dyDescent="0.2">
      <c r="H340" s="15"/>
    </row>
    <row r="341" spans="8:8" ht="12.75" customHeight="1" x14ac:dyDescent="0.2">
      <c r="H341" s="15"/>
    </row>
    <row r="342" spans="8:8" ht="12.75" customHeight="1" x14ac:dyDescent="0.2">
      <c r="H342" s="15"/>
    </row>
    <row r="343" spans="8:8" ht="12.75" customHeight="1" x14ac:dyDescent="0.2">
      <c r="H343" s="15"/>
    </row>
    <row r="344" spans="8:8" ht="12.75" customHeight="1" x14ac:dyDescent="0.2">
      <c r="H344" s="15"/>
    </row>
    <row r="345" spans="8:8" ht="12.75" customHeight="1" x14ac:dyDescent="0.2">
      <c r="H345" s="15"/>
    </row>
    <row r="346" spans="8:8" ht="12.75" customHeight="1" x14ac:dyDescent="0.2">
      <c r="H346" s="15"/>
    </row>
    <row r="347" spans="8:8" ht="12.75" customHeight="1" x14ac:dyDescent="0.2">
      <c r="H347" s="15"/>
    </row>
    <row r="348" spans="8:8" ht="12.75" customHeight="1" x14ac:dyDescent="0.2">
      <c r="H348" s="15"/>
    </row>
    <row r="349" spans="8:8" ht="12.75" customHeight="1" x14ac:dyDescent="0.2">
      <c r="H349" s="15"/>
    </row>
    <row r="350" spans="8:8" ht="12.75" customHeight="1" x14ac:dyDescent="0.2">
      <c r="H350" s="15"/>
    </row>
    <row r="351" spans="8:8" ht="12.75" customHeight="1" x14ac:dyDescent="0.2">
      <c r="H351" s="15"/>
    </row>
    <row r="352" spans="8:8" ht="12.75" customHeight="1" x14ac:dyDescent="0.2">
      <c r="H352" s="15"/>
    </row>
    <row r="353" spans="8:8" ht="12.75" customHeight="1" x14ac:dyDescent="0.2">
      <c r="H353" s="15"/>
    </row>
    <row r="354" spans="8:8" ht="12.75" customHeight="1" x14ac:dyDescent="0.2">
      <c r="H354" s="15"/>
    </row>
    <row r="355" spans="8:8" ht="12.75" customHeight="1" x14ac:dyDescent="0.2">
      <c r="H355" s="15"/>
    </row>
    <row r="356" spans="8:8" ht="12.75" customHeight="1" x14ac:dyDescent="0.2">
      <c r="H356" s="15"/>
    </row>
    <row r="357" spans="8:8" ht="12.75" customHeight="1" x14ac:dyDescent="0.2">
      <c r="H357" s="15"/>
    </row>
    <row r="358" spans="8:8" ht="12.75" customHeight="1" x14ac:dyDescent="0.2">
      <c r="H358" s="15"/>
    </row>
    <row r="359" spans="8:8" ht="12.75" customHeight="1" x14ac:dyDescent="0.2">
      <c r="H359" s="15"/>
    </row>
    <row r="360" spans="8:8" ht="12.75" customHeight="1" x14ac:dyDescent="0.2">
      <c r="H360" s="15"/>
    </row>
    <row r="361" spans="8:8" ht="12.75" customHeight="1" x14ac:dyDescent="0.2">
      <c r="H361" s="15"/>
    </row>
    <row r="362" spans="8:8" ht="12.75" customHeight="1" x14ac:dyDescent="0.2">
      <c r="H362" s="15"/>
    </row>
    <row r="363" spans="8:8" ht="12.75" customHeight="1" x14ac:dyDescent="0.2">
      <c r="H363" s="15"/>
    </row>
    <row r="364" spans="8:8" ht="12.75" customHeight="1" x14ac:dyDescent="0.2">
      <c r="H364" s="15"/>
    </row>
    <row r="365" spans="8:8" ht="12.75" customHeight="1" x14ac:dyDescent="0.2">
      <c r="H365" s="15"/>
    </row>
    <row r="366" spans="8:8" ht="12.75" customHeight="1" x14ac:dyDescent="0.2">
      <c r="H366" s="15"/>
    </row>
    <row r="367" spans="8:8" ht="12.75" customHeight="1" x14ac:dyDescent="0.2">
      <c r="H367" s="15"/>
    </row>
    <row r="368" spans="8:8" ht="12.75" customHeight="1" x14ac:dyDescent="0.2">
      <c r="H368" s="15"/>
    </row>
    <row r="369" spans="8:8" ht="12.75" customHeight="1" x14ac:dyDescent="0.2">
      <c r="H369" s="15"/>
    </row>
    <row r="370" spans="8:8" ht="12.75" customHeight="1" x14ac:dyDescent="0.2">
      <c r="H370" s="15"/>
    </row>
    <row r="371" spans="8:8" ht="12.75" customHeight="1" x14ac:dyDescent="0.2">
      <c r="H371" s="15"/>
    </row>
    <row r="372" spans="8:8" ht="12.75" customHeight="1" x14ac:dyDescent="0.2">
      <c r="H372" s="15"/>
    </row>
    <row r="373" spans="8:8" ht="12.75" customHeight="1" x14ac:dyDescent="0.2">
      <c r="H373" s="15"/>
    </row>
    <row r="374" spans="8:8" ht="12.75" customHeight="1" x14ac:dyDescent="0.2">
      <c r="H374" s="15"/>
    </row>
    <row r="375" spans="8:8" ht="12.75" customHeight="1" x14ac:dyDescent="0.2">
      <c r="H375" s="15"/>
    </row>
    <row r="376" spans="8:8" ht="12.75" customHeight="1" x14ac:dyDescent="0.2">
      <c r="H376" s="15"/>
    </row>
    <row r="377" spans="8:8" ht="12.75" customHeight="1" x14ac:dyDescent="0.2">
      <c r="H377" s="15"/>
    </row>
    <row r="378" spans="8:8" ht="12.75" customHeight="1" x14ac:dyDescent="0.2">
      <c r="H378" s="15"/>
    </row>
    <row r="379" spans="8:8" ht="12.75" customHeight="1" x14ac:dyDescent="0.2">
      <c r="H379" s="15"/>
    </row>
    <row r="380" spans="8:8" ht="12.75" customHeight="1" x14ac:dyDescent="0.2">
      <c r="H380" s="15"/>
    </row>
    <row r="381" spans="8:8" ht="12.75" customHeight="1" x14ac:dyDescent="0.2">
      <c r="H381" s="15"/>
    </row>
    <row r="382" spans="8:8" ht="12.75" customHeight="1" x14ac:dyDescent="0.2">
      <c r="H382" s="15"/>
    </row>
    <row r="383" spans="8:8" ht="12.75" customHeight="1" x14ac:dyDescent="0.2">
      <c r="H383" s="15"/>
    </row>
    <row r="384" spans="8:8" ht="12.75" customHeight="1" x14ac:dyDescent="0.2">
      <c r="H384" s="15"/>
    </row>
    <row r="385" spans="8:8" ht="12.75" customHeight="1" x14ac:dyDescent="0.2">
      <c r="H385" s="15"/>
    </row>
    <row r="386" spans="8:8" ht="12.75" customHeight="1" x14ac:dyDescent="0.2">
      <c r="H386" s="15"/>
    </row>
    <row r="387" spans="8:8" ht="12.75" customHeight="1" x14ac:dyDescent="0.2">
      <c r="H387" s="15"/>
    </row>
    <row r="388" spans="8:8" ht="12.75" customHeight="1" x14ac:dyDescent="0.2">
      <c r="H388" s="15"/>
    </row>
    <row r="389" spans="8:8" ht="12.75" customHeight="1" x14ac:dyDescent="0.2">
      <c r="H389" s="15"/>
    </row>
    <row r="390" spans="8:8" ht="12.75" customHeight="1" x14ac:dyDescent="0.2">
      <c r="H390" s="15"/>
    </row>
    <row r="391" spans="8:8" ht="12.75" customHeight="1" x14ac:dyDescent="0.2">
      <c r="H391" s="15"/>
    </row>
    <row r="392" spans="8:8" ht="12.75" customHeight="1" x14ac:dyDescent="0.2">
      <c r="H392" s="15"/>
    </row>
    <row r="393" spans="8:8" ht="12.75" customHeight="1" x14ac:dyDescent="0.2">
      <c r="H393" s="15"/>
    </row>
    <row r="394" spans="8:8" ht="12.75" customHeight="1" x14ac:dyDescent="0.2">
      <c r="H394" s="15"/>
    </row>
    <row r="395" spans="8:8" ht="12.75" customHeight="1" x14ac:dyDescent="0.2">
      <c r="H395" s="15"/>
    </row>
    <row r="396" spans="8:8" ht="12.75" customHeight="1" x14ac:dyDescent="0.2">
      <c r="H396" s="15"/>
    </row>
    <row r="397" spans="8:8" ht="12.75" customHeight="1" x14ac:dyDescent="0.2">
      <c r="H397" s="15"/>
    </row>
    <row r="398" spans="8:8" ht="12.75" customHeight="1" x14ac:dyDescent="0.2">
      <c r="H398" s="15"/>
    </row>
    <row r="399" spans="8:8" ht="12.75" customHeight="1" x14ac:dyDescent="0.2">
      <c r="H399" s="15"/>
    </row>
    <row r="400" spans="8:8" ht="12.75" customHeight="1" x14ac:dyDescent="0.2">
      <c r="H400" s="15"/>
    </row>
    <row r="401" spans="8:8" ht="12.75" customHeight="1" x14ac:dyDescent="0.2">
      <c r="H401" s="15"/>
    </row>
    <row r="402" spans="8:8" ht="12.75" customHeight="1" x14ac:dyDescent="0.2">
      <c r="H402" s="15"/>
    </row>
    <row r="403" spans="8:8" ht="12.75" customHeight="1" x14ac:dyDescent="0.2">
      <c r="H403" s="15"/>
    </row>
    <row r="404" spans="8:8" ht="12.75" customHeight="1" x14ac:dyDescent="0.2">
      <c r="H404" s="15"/>
    </row>
    <row r="405" spans="8:8" ht="12.75" customHeight="1" x14ac:dyDescent="0.2">
      <c r="H405" s="15"/>
    </row>
    <row r="406" spans="8:8" ht="12.75" customHeight="1" x14ac:dyDescent="0.2">
      <c r="H406" s="15"/>
    </row>
    <row r="407" spans="8:8" ht="12.75" customHeight="1" x14ac:dyDescent="0.2">
      <c r="H407" s="15"/>
    </row>
    <row r="408" spans="8:8" ht="12.75" customHeight="1" x14ac:dyDescent="0.2">
      <c r="H408" s="15"/>
    </row>
    <row r="409" spans="8:8" ht="12.75" customHeight="1" x14ac:dyDescent="0.2">
      <c r="H409" s="15"/>
    </row>
    <row r="410" spans="8:8" ht="12.75" customHeight="1" x14ac:dyDescent="0.2">
      <c r="H410" s="15"/>
    </row>
    <row r="411" spans="8:8" ht="12.75" customHeight="1" x14ac:dyDescent="0.2">
      <c r="H411" s="15"/>
    </row>
    <row r="412" spans="8:8" ht="12.75" customHeight="1" x14ac:dyDescent="0.2">
      <c r="H412" s="15"/>
    </row>
    <row r="413" spans="8:8" ht="12.75" customHeight="1" x14ac:dyDescent="0.2">
      <c r="H413" s="15"/>
    </row>
    <row r="414" spans="8:8" ht="12.75" customHeight="1" x14ac:dyDescent="0.2">
      <c r="H414" s="15"/>
    </row>
    <row r="415" spans="8:8" ht="12.75" customHeight="1" x14ac:dyDescent="0.2">
      <c r="H415" s="15"/>
    </row>
    <row r="416" spans="8:8" ht="12.75" customHeight="1" x14ac:dyDescent="0.2">
      <c r="H416" s="15"/>
    </row>
    <row r="417" spans="8:8" ht="12.75" customHeight="1" x14ac:dyDescent="0.2">
      <c r="H417" s="15"/>
    </row>
    <row r="418" spans="8:8" ht="12.75" customHeight="1" x14ac:dyDescent="0.2">
      <c r="H418" s="15"/>
    </row>
    <row r="419" spans="8:8" ht="12.75" customHeight="1" x14ac:dyDescent="0.2">
      <c r="H419" s="15"/>
    </row>
    <row r="420" spans="8:8" ht="12.75" customHeight="1" x14ac:dyDescent="0.2">
      <c r="H420" s="15"/>
    </row>
    <row r="421" spans="8:8" ht="12.75" customHeight="1" x14ac:dyDescent="0.2">
      <c r="H421" s="15"/>
    </row>
    <row r="422" spans="8:8" ht="12.75" customHeight="1" x14ac:dyDescent="0.2">
      <c r="H422" s="15"/>
    </row>
    <row r="423" spans="8:8" ht="12.75" customHeight="1" x14ac:dyDescent="0.2">
      <c r="H423" s="15"/>
    </row>
    <row r="424" spans="8:8" ht="12.75" customHeight="1" x14ac:dyDescent="0.2">
      <c r="H424" s="15"/>
    </row>
    <row r="425" spans="8:8" ht="12.75" customHeight="1" x14ac:dyDescent="0.2">
      <c r="H425" s="15"/>
    </row>
    <row r="426" spans="8:8" ht="12.75" customHeight="1" x14ac:dyDescent="0.2">
      <c r="H426" s="15"/>
    </row>
    <row r="427" spans="8:8" ht="12.75" customHeight="1" x14ac:dyDescent="0.2">
      <c r="H427" s="15"/>
    </row>
    <row r="428" spans="8:8" ht="12.75" customHeight="1" x14ac:dyDescent="0.2">
      <c r="H428" s="15"/>
    </row>
    <row r="429" spans="8:8" ht="12.75" customHeight="1" x14ac:dyDescent="0.2">
      <c r="H429" s="15"/>
    </row>
    <row r="430" spans="8:8" ht="12.75" customHeight="1" x14ac:dyDescent="0.2">
      <c r="H430" s="15"/>
    </row>
    <row r="431" spans="8:8" ht="12.75" customHeight="1" x14ac:dyDescent="0.2">
      <c r="H431" s="15"/>
    </row>
    <row r="432" spans="8:8" ht="12.75" customHeight="1" x14ac:dyDescent="0.2">
      <c r="H432" s="15"/>
    </row>
    <row r="433" spans="8:8" ht="12.75" customHeight="1" x14ac:dyDescent="0.2">
      <c r="H433" s="15"/>
    </row>
    <row r="434" spans="8:8" ht="12.75" customHeight="1" x14ac:dyDescent="0.2">
      <c r="H434" s="15"/>
    </row>
    <row r="435" spans="8:8" ht="12.75" customHeight="1" x14ac:dyDescent="0.2">
      <c r="H435" s="15"/>
    </row>
    <row r="436" spans="8:8" ht="12.75" customHeight="1" x14ac:dyDescent="0.2">
      <c r="H436" s="15"/>
    </row>
    <row r="437" spans="8:8" ht="12.75" customHeight="1" x14ac:dyDescent="0.2">
      <c r="H437" s="15"/>
    </row>
    <row r="438" spans="8:8" ht="12.75" customHeight="1" x14ac:dyDescent="0.2">
      <c r="H438" s="15"/>
    </row>
    <row r="439" spans="8:8" ht="12.75" customHeight="1" x14ac:dyDescent="0.2">
      <c r="H439" s="15"/>
    </row>
    <row r="440" spans="8:8" ht="12.75" customHeight="1" x14ac:dyDescent="0.2">
      <c r="H440" s="15"/>
    </row>
    <row r="441" spans="8:8" ht="12.75" customHeight="1" x14ac:dyDescent="0.2">
      <c r="H441" s="15"/>
    </row>
    <row r="442" spans="8:8" ht="12.75" customHeight="1" x14ac:dyDescent="0.2">
      <c r="H442" s="15"/>
    </row>
    <row r="443" spans="8:8" ht="12.75" customHeight="1" x14ac:dyDescent="0.2">
      <c r="H443" s="15"/>
    </row>
    <row r="444" spans="8:8" ht="12.75" customHeight="1" x14ac:dyDescent="0.2">
      <c r="H444" s="15"/>
    </row>
    <row r="445" spans="8:8" ht="12.75" customHeight="1" x14ac:dyDescent="0.2">
      <c r="H445" s="15"/>
    </row>
    <row r="446" spans="8:8" ht="12.75" customHeight="1" x14ac:dyDescent="0.2">
      <c r="H446" s="15"/>
    </row>
    <row r="447" spans="8:8" ht="12.75" customHeight="1" x14ac:dyDescent="0.2">
      <c r="H447" s="15"/>
    </row>
    <row r="448" spans="8:8" ht="12.75" customHeight="1" x14ac:dyDescent="0.2">
      <c r="H448" s="15"/>
    </row>
    <row r="449" spans="8:8" ht="12.75" customHeight="1" x14ac:dyDescent="0.2">
      <c r="H449" s="15"/>
    </row>
    <row r="450" spans="8:8" ht="12.75" customHeight="1" x14ac:dyDescent="0.2">
      <c r="H450" s="15"/>
    </row>
    <row r="451" spans="8:8" ht="12.75" customHeight="1" x14ac:dyDescent="0.2">
      <c r="H451" s="15"/>
    </row>
    <row r="452" spans="8:8" ht="12.75" customHeight="1" x14ac:dyDescent="0.2">
      <c r="H452" s="15"/>
    </row>
    <row r="453" spans="8:8" ht="12.75" customHeight="1" x14ac:dyDescent="0.2">
      <c r="H453" s="15"/>
    </row>
    <row r="454" spans="8:8" ht="12.75" customHeight="1" x14ac:dyDescent="0.2">
      <c r="H454" s="15"/>
    </row>
    <row r="455" spans="8:8" ht="12.75" customHeight="1" x14ac:dyDescent="0.2">
      <c r="H455" s="15"/>
    </row>
    <row r="456" spans="8:8" ht="12.75" customHeight="1" x14ac:dyDescent="0.2">
      <c r="H456" s="15"/>
    </row>
    <row r="457" spans="8:8" ht="12.75" customHeight="1" x14ac:dyDescent="0.2">
      <c r="H457" s="15"/>
    </row>
    <row r="458" spans="8:8" ht="12.75" customHeight="1" x14ac:dyDescent="0.2">
      <c r="H458" s="15"/>
    </row>
    <row r="459" spans="8:8" ht="12.75" customHeight="1" x14ac:dyDescent="0.2">
      <c r="H459" s="15"/>
    </row>
    <row r="460" spans="8:8" ht="12.75" customHeight="1" x14ac:dyDescent="0.2">
      <c r="H460" s="15"/>
    </row>
    <row r="461" spans="8:8" ht="12.75" customHeight="1" x14ac:dyDescent="0.2">
      <c r="H461" s="15"/>
    </row>
    <row r="462" spans="8:8" ht="12.75" customHeight="1" x14ac:dyDescent="0.2">
      <c r="H462" s="15"/>
    </row>
    <row r="463" spans="8:8" ht="12.75" customHeight="1" x14ac:dyDescent="0.2">
      <c r="H463" s="15"/>
    </row>
    <row r="464" spans="8:8" ht="12.75" customHeight="1" x14ac:dyDescent="0.2">
      <c r="H464" s="15"/>
    </row>
    <row r="465" spans="8:8" ht="12.75" customHeight="1" x14ac:dyDescent="0.2">
      <c r="H465" s="15"/>
    </row>
    <row r="466" spans="8:8" ht="12.75" customHeight="1" x14ac:dyDescent="0.2">
      <c r="H466" s="15"/>
    </row>
    <row r="467" spans="8:8" ht="12.75" customHeight="1" x14ac:dyDescent="0.2">
      <c r="H467" s="15"/>
    </row>
    <row r="468" spans="8:8" ht="12.75" customHeight="1" x14ac:dyDescent="0.2">
      <c r="H468" s="15"/>
    </row>
    <row r="469" spans="8:8" ht="12.75" customHeight="1" x14ac:dyDescent="0.2">
      <c r="H469" s="15"/>
    </row>
    <row r="470" spans="8:8" ht="12.75" customHeight="1" x14ac:dyDescent="0.2">
      <c r="H470" s="15"/>
    </row>
    <row r="471" spans="8:8" ht="12.75" customHeight="1" x14ac:dyDescent="0.2">
      <c r="H471" s="15"/>
    </row>
    <row r="472" spans="8:8" ht="12.75" customHeight="1" x14ac:dyDescent="0.2">
      <c r="H472" s="15"/>
    </row>
    <row r="473" spans="8:8" ht="12.75" customHeight="1" x14ac:dyDescent="0.2">
      <c r="H473" s="15"/>
    </row>
    <row r="474" spans="8:8" ht="12.75" customHeight="1" x14ac:dyDescent="0.2">
      <c r="H474" s="15"/>
    </row>
    <row r="475" spans="8:8" ht="12.75" customHeight="1" x14ac:dyDescent="0.2">
      <c r="H475" s="15"/>
    </row>
    <row r="476" spans="8:8" ht="12.75" customHeight="1" x14ac:dyDescent="0.2">
      <c r="H476" s="15"/>
    </row>
    <row r="477" spans="8:8" ht="12.75" customHeight="1" x14ac:dyDescent="0.2">
      <c r="H477" s="15"/>
    </row>
    <row r="478" spans="8:8" ht="12.75" customHeight="1" x14ac:dyDescent="0.2">
      <c r="H478" s="15"/>
    </row>
    <row r="479" spans="8:8" ht="12.75" customHeight="1" x14ac:dyDescent="0.2">
      <c r="H479" s="15"/>
    </row>
    <row r="480" spans="8:8" ht="12.75" customHeight="1" x14ac:dyDescent="0.2">
      <c r="H480" s="15"/>
    </row>
    <row r="481" spans="8:8" ht="12.75" customHeight="1" x14ac:dyDescent="0.2">
      <c r="H481" s="15"/>
    </row>
    <row r="482" spans="8:8" ht="12.75" customHeight="1" x14ac:dyDescent="0.2">
      <c r="H482" s="15"/>
    </row>
    <row r="483" spans="8:8" ht="12.75" customHeight="1" x14ac:dyDescent="0.2">
      <c r="H483" s="15"/>
    </row>
    <row r="484" spans="8:8" ht="12.75" customHeight="1" x14ac:dyDescent="0.2">
      <c r="H484" s="15"/>
    </row>
    <row r="485" spans="8:8" ht="12.75" customHeight="1" x14ac:dyDescent="0.2">
      <c r="H485" s="15"/>
    </row>
    <row r="486" spans="8:8" ht="12.75" customHeight="1" x14ac:dyDescent="0.2">
      <c r="H486" s="15"/>
    </row>
    <row r="487" spans="8:8" ht="12.75" customHeight="1" x14ac:dyDescent="0.2">
      <c r="H487" s="15"/>
    </row>
    <row r="488" spans="8:8" ht="12.75" customHeight="1" x14ac:dyDescent="0.2">
      <c r="H488" s="15"/>
    </row>
    <row r="489" spans="8:8" ht="12.75" customHeight="1" x14ac:dyDescent="0.2">
      <c r="H489" s="15"/>
    </row>
    <row r="490" spans="8:8" ht="12.75" customHeight="1" x14ac:dyDescent="0.2">
      <c r="H490" s="15"/>
    </row>
    <row r="491" spans="8:8" ht="12.75" customHeight="1" x14ac:dyDescent="0.2">
      <c r="H491" s="15"/>
    </row>
    <row r="492" spans="8:8" ht="12.75" customHeight="1" x14ac:dyDescent="0.2">
      <c r="H492" s="15"/>
    </row>
    <row r="493" spans="8:8" ht="12.75" customHeight="1" x14ac:dyDescent="0.2">
      <c r="H493" s="15"/>
    </row>
    <row r="494" spans="8:8" ht="12.75" customHeight="1" x14ac:dyDescent="0.2">
      <c r="H494" s="15"/>
    </row>
    <row r="495" spans="8:8" ht="12.75" customHeight="1" x14ac:dyDescent="0.2">
      <c r="H495" s="15"/>
    </row>
    <row r="496" spans="8:8" ht="12.75" customHeight="1" x14ac:dyDescent="0.2">
      <c r="H496" s="15"/>
    </row>
    <row r="497" spans="8:8" ht="12.75" customHeight="1" x14ac:dyDescent="0.2">
      <c r="H497" s="15"/>
    </row>
    <row r="498" spans="8:8" ht="12.75" customHeight="1" x14ac:dyDescent="0.2">
      <c r="H498" s="15"/>
    </row>
    <row r="499" spans="8:8" ht="12.75" customHeight="1" x14ac:dyDescent="0.2">
      <c r="H499" s="15"/>
    </row>
    <row r="500" spans="8:8" ht="12.75" customHeight="1" x14ac:dyDescent="0.2">
      <c r="H500" s="15"/>
    </row>
    <row r="501" spans="8:8" ht="12.75" customHeight="1" x14ac:dyDescent="0.2">
      <c r="H501" s="15"/>
    </row>
    <row r="502" spans="8:8" ht="12.75" customHeight="1" x14ac:dyDescent="0.2">
      <c r="H502" s="15"/>
    </row>
    <row r="503" spans="8:8" ht="12.75" customHeight="1" x14ac:dyDescent="0.2">
      <c r="H503" s="15"/>
    </row>
    <row r="504" spans="8:8" ht="12.75" customHeight="1" x14ac:dyDescent="0.2">
      <c r="H504" s="15"/>
    </row>
    <row r="505" spans="8:8" ht="12.75" customHeight="1" x14ac:dyDescent="0.2">
      <c r="H505" s="15"/>
    </row>
    <row r="506" spans="8:8" ht="12.75" customHeight="1" x14ac:dyDescent="0.2">
      <c r="H506" s="15"/>
    </row>
    <row r="507" spans="8:8" ht="12.75" customHeight="1" x14ac:dyDescent="0.2">
      <c r="H507" s="15"/>
    </row>
    <row r="508" spans="8:8" ht="12.75" customHeight="1" x14ac:dyDescent="0.2">
      <c r="H508" s="15"/>
    </row>
    <row r="509" spans="8:8" ht="12.75" customHeight="1" x14ac:dyDescent="0.2">
      <c r="H509" s="15"/>
    </row>
    <row r="510" spans="8:8" ht="12.75" customHeight="1" x14ac:dyDescent="0.2">
      <c r="H510" s="15"/>
    </row>
    <row r="511" spans="8:8" ht="12.75" customHeight="1" x14ac:dyDescent="0.2">
      <c r="H511" s="15"/>
    </row>
    <row r="512" spans="8:8" ht="12.75" customHeight="1" x14ac:dyDescent="0.2">
      <c r="H512" s="15"/>
    </row>
    <row r="513" spans="8:8" ht="12.75" customHeight="1" x14ac:dyDescent="0.2">
      <c r="H513" s="15"/>
    </row>
    <row r="514" spans="8:8" ht="12.75" customHeight="1" x14ac:dyDescent="0.2">
      <c r="H514" s="15"/>
    </row>
    <row r="515" spans="8:8" ht="12.75" customHeight="1" x14ac:dyDescent="0.2">
      <c r="H515" s="15"/>
    </row>
    <row r="516" spans="8:8" ht="12.75" customHeight="1" x14ac:dyDescent="0.2">
      <c r="H516" s="15"/>
    </row>
    <row r="517" spans="8:8" ht="12.75" customHeight="1" x14ac:dyDescent="0.2">
      <c r="H517" s="15"/>
    </row>
    <row r="518" spans="8:8" ht="12.75" customHeight="1" x14ac:dyDescent="0.2">
      <c r="H518" s="15"/>
    </row>
    <row r="519" spans="8:8" ht="12.75" customHeight="1" x14ac:dyDescent="0.2">
      <c r="H519" s="15"/>
    </row>
    <row r="520" spans="8:8" ht="12.75" customHeight="1" x14ac:dyDescent="0.2">
      <c r="H520" s="15"/>
    </row>
    <row r="521" spans="8:8" ht="12.75" customHeight="1" x14ac:dyDescent="0.2">
      <c r="H521" s="15"/>
    </row>
    <row r="522" spans="8:8" ht="12.75" customHeight="1" x14ac:dyDescent="0.2">
      <c r="H522" s="15"/>
    </row>
    <row r="523" spans="8:8" ht="12.75" customHeight="1" x14ac:dyDescent="0.2">
      <c r="H523" s="15"/>
    </row>
    <row r="524" spans="8:8" ht="12.75" customHeight="1" x14ac:dyDescent="0.2">
      <c r="H524" s="15"/>
    </row>
    <row r="525" spans="8:8" ht="12.75" customHeight="1" x14ac:dyDescent="0.2">
      <c r="H525" s="15"/>
    </row>
    <row r="526" spans="8:8" ht="12.75" customHeight="1" x14ac:dyDescent="0.2">
      <c r="H526" s="15"/>
    </row>
    <row r="527" spans="8:8" ht="12.75" customHeight="1" x14ac:dyDescent="0.2">
      <c r="H527" s="15"/>
    </row>
    <row r="528" spans="8:8" ht="12.75" customHeight="1" x14ac:dyDescent="0.2">
      <c r="H528" s="15"/>
    </row>
    <row r="529" spans="8:8" ht="12.75" customHeight="1" x14ac:dyDescent="0.2">
      <c r="H529" s="15"/>
    </row>
    <row r="530" spans="8:8" ht="12.75" customHeight="1" x14ac:dyDescent="0.2">
      <c r="H530" s="15"/>
    </row>
    <row r="531" spans="8:8" ht="12.75" customHeight="1" x14ac:dyDescent="0.2">
      <c r="H531" s="15"/>
    </row>
    <row r="532" spans="8:8" ht="12.75" customHeight="1" x14ac:dyDescent="0.2">
      <c r="H532" s="15"/>
    </row>
    <row r="533" spans="8:8" ht="12.75" customHeight="1" x14ac:dyDescent="0.2">
      <c r="H533" s="15"/>
    </row>
    <row r="534" spans="8:8" ht="12.75" customHeight="1" x14ac:dyDescent="0.2">
      <c r="H534" s="15"/>
    </row>
    <row r="535" spans="8:8" ht="12.75" customHeight="1" x14ac:dyDescent="0.2">
      <c r="H535" s="15"/>
    </row>
    <row r="536" spans="8:8" ht="12.75" customHeight="1" x14ac:dyDescent="0.2">
      <c r="H536" s="15"/>
    </row>
    <row r="537" spans="8:8" ht="12.75" customHeight="1" x14ac:dyDescent="0.2">
      <c r="H537" s="15"/>
    </row>
    <row r="538" spans="8:8" ht="12.75" customHeight="1" x14ac:dyDescent="0.2">
      <c r="H538" s="15"/>
    </row>
    <row r="539" spans="8:8" ht="12.75" customHeight="1" x14ac:dyDescent="0.2">
      <c r="H539" s="15"/>
    </row>
    <row r="540" spans="8:8" ht="12.75" customHeight="1" x14ac:dyDescent="0.2">
      <c r="H540" s="15"/>
    </row>
    <row r="541" spans="8:8" ht="12.75" customHeight="1" x14ac:dyDescent="0.2">
      <c r="H541" s="15"/>
    </row>
    <row r="542" spans="8:8" ht="12.75" customHeight="1" x14ac:dyDescent="0.2">
      <c r="H542" s="15"/>
    </row>
    <row r="543" spans="8:8" ht="12.75" customHeight="1" x14ac:dyDescent="0.2">
      <c r="H543" s="15"/>
    </row>
    <row r="544" spans="8:8" ht="12.75" customHeight="1" x14ac:dyDescent="0.2">
      <c r="H544" s="15"/>
    </row>
    <row r="545" spans="8:8" ht="12.75" customHeight="1" x14ac:dyDescent="0.2">
      <c r="H545" s="15"/>
    </row>
    <row r="546" spans="8:8" ht="12.75" customHeight="1" x14ac:dyDescent="0.2">
      <c r="H546" s="15"/>
    </row>
    <row r="547" spans="8:8" ht="12.75" customHeight="1" x14ac:dyDescent="0.2">
      <c r="H547" s="15"/>
    </row>
    <row r="548" spans="8:8" ht="12.75" customHeight="1" x14ac:dyDescent="0.2">
      <c r="H548" s="15"/>
    </row>
    <row r="549" spans="8:8" ht="12.75" customHeight="1" x14ac:dyDescent="0.2">
      <c r="H549" s="15"/>
    </row>
    <row r="550" spans="8:8" ht="12.75" customHeight="1" x14ac:dyDescent="0.2">
      <c r="H550" s="15"/>
    </row>
    <row r="551" spans="8:8" ht="12.75" customHeight="1" x14ac:dyDescent="0.2">
      <c r="H551" s="15"/>
    </row>
    <row r="552" spans="8:8" ht="12.75" customHeight="1" x14ac:dyDescent="0.2">
      <c r="H552" s="15"/>
    </row>
    <row r="553" spans="8:8" ht="12.75" customHeight="1" x14ac:dyDescent="0.2">
      <c r="H553" s="15"/>
    </row>
    <row r="554" spans="8:8" ht="12.75" customHeight="1" x14ac:dyDescent="0.2">
      <c r="H554" s="15"/>
    </row>
    <row r="555" spans="8:8" ht="12.75" customHeight="1" x14ac:dyDescent="0.2">
      <c r="H555" s="15"/>
    </row>
    <row r="556" spans="8:8" ht="12.75" customHeight="1" x14ac:dyDescent="0.2">
      <c r="H556" s="15"/>
    </row>
    <row r="557" spans="8:8" ht="12.75" customHeight="1" x14ac:dyDescent="0.2">
      <c r="H557" s="15"/>
    </row>
    <row r="558" spans="8:8" ht="12.75" customHeight="1" x14ac:dyDescent="0.2">
      <c r="H558" s="15"/>
    </row>
    <row r="559" spans="8:8" ht="12.75" customHeight="1" x14ac:dyDescent="0.2">
      <c r="H559" s="15"/>
    </row>
    <row r="560" spans="8:8" ht="12.75" customHeight="1" x14ac:dyDescent="0.2">
      <c r="H560" s="15"/>
    </row>
    <row r="561" spans="8:8" ht="12.75" customHeight="1" x14ac:dyDescent="0.2">
      <c r="H561" s="15"/>
    </row>
    <row r="562" spans="8:8" ht="12.75" customHeight="1" x14ac:dyDescent="0.2">
      <c r="H562" s="15"/>
    </row>
    <row r="563" spans="8:8" ht="12.75" customHeight="1" x14ac:dyDescent="0.2">
      <c r="H563" s="15"/>
    </row>
    <row r="564" spans="8:8" ht="12.75" customHeight="1" x14ac:dyDescent="0.2">
      <c r="H564" s="15"/>
    </row>
    <row r="565" spans="8:8" ht="12.75" customHeight="1" x14ac:dyDescent="0.2">
      <c r="H565" s="15"/>
    </row>
    <row r="566" spans="8:8" ht="12.75" customHeight="1" x14ac:dyDescent="0.2">
      <c r="H566" s="15"/>
    </row>
    <row r="567" spans="8:8" ht="12.75" customHeight="1" x14ac:dyDescent="0.2">
      <c r="H567" s="15"/>
    </row>
    <row r="568" spans="8:8" ht="12.75" customHeight="1" x14ac:dyDescent="0.2">
      <c r="H568" s="15"/>
    </row>
    <row r="569" spans="8:8" ht="12.75" customHeight="1" x14ac:dyDescent="0.2">
      <c r="H569" s="15"/>
    </row>
    <row r="570" spans="8:8" ht="12.75" customHeight="1" x14ac:dyDescent="0.2">
      <c r="H570" s="15"/>
    </row>
    <row r="571" spans="8:8" ht="12.75" customHeight="1" x14ac:dyDescent="0.2">
      <c r="H571" s="15"/>
    </row>
    <row r="572" spans="8:8" ht="12.75" customHeight="1" x14ac:dyDescent="0.2">
      <c r="H572" s="15"/>
    </row>
    <row r="573" spans="8:8" ht="12.75" customHeight="1" x14ac:dyDescent="0.2">
      <c r="H573" s="15"/>
    </row>
    <row r="574" spans="8:8" ht="12.75" customHeight="1" x14ac:dyDescent="0.2">
      <c r="H574" s="15"/>
    </row>
    <row r="575" spans="8:8" ht="12.75" customHeight="1" x14ac:dyDescent="0.2">
      <c r="H575" s="15"/>
    </row>
    <row r="576" spans="8:8" ht="12.75" customHeight="1" x14ac:dyDescent="0.2">
      <c r="H576" s="15"/>
    </row>
    <row r="577" spans="8:8" ht="12.75" customHeight="1" x14ac:dyDescent="0.2">
      <c r="H577" s="15"/>
    </row>
    <row r="578" spans="8:8" ht="12.75" customHeight="1" x14ac:dyDescent="0.2">
      <c r="H578" s="15"/>
    </row>
    <row r="579" spans="8:8" ht="12.75" customHeight="1" x14ac:dyDescent="0.2">
      <c r="H579" s="15"/>
    </row>
    <row r="580" spans="8:8" ht="12.75" customHeight="1" x14ac:dyDescent="0.2">
      <c r="H580" s="15"/>
    </row>
    <row r="581" spans="8:8" ht="12.75" customHeight="1" x14ac:dyDescent="0.2">
      <c r="H581" s="15"/>
    </row>
    <row r="582" spans="8:8" ht="12.75" customHeight="1" x14ac:dyDescent="0.2">
      <c r="H582" s="15"/>
    </row>
    <row r="583" spans="8:8" ht="12.75" customHeight="1" x14ac:dyDescent="0.2">
      <c r="H583" s="15"/>
    </row>
    <row r="584" spans="8:8" ht="12.75" customHeight="1" x14ac:dyDescent="0.2">
      <c r="H584" s="15"/>
    </row>
    <row r="585" spans="8:8" ht="12.75" customHeight="1" x14ac:dyDescent="0.2">
      <c r="H585" s="15"/>
    </row>
    <row r="586" spans="8:8" ht="12.75" customHeight="1" x14ac:dyDescent="0.2">
      <c r="H586" s="15"/>
    </row>
    <row r="587" spans="8:8" ht="12.75" customHeight="1" x14ac:dyDescent="0.2">
      <c r="H587" s="15"/>
    </row>
    <row r="588" spans="8:8" ht="12.75" customHeight="1" x14ac:dyDescent="0.2">
      <c r="H588" s="15"/>
    </row>
    <row r="589" spans="8:8" ht="12.75" customHeight="1" x14ac:dyDescent="0.2">
      <c r="H589" s="15"/>
    </row>
    <row r="590" spans="8:8" ht="12.75" customHeight="1" x14ac:dyDescent="0.2">
      <c r="H590" s="15"/>
    </row>
    <row r="591" spans="8:8" ht="12.75" customHeight="1" x14ac:dyDescent="0.2">
      <c r="H591" s="15"/>
    </row>
    <row r="592" spans="8:8" ht="12.75" customHeight="1" x14ac:dyDescent="0.2">
      <c r="H592" s="15"/>
    </row>
    <row r="593" spans="8:8" ht="12.75" customHeight="1" x14ac:dyDescent="0.2">
      <c r="H593" s="15"/>
    </row>
    <row r="594" spans="8:8" ht="12.75" customHeight="1" x14ac:dyDescent="0.2">
      <c r="H594" s="15"/>
    </row>
    <row r="595" spans="8:8" ht="12.75" customHeight="1" x14ac:dyDescent="0.2">
      <c r="H595" s="15"/>
    </row>
    <row r="596" spans="8:8" ht="12.75" customHeight="1" x14ac:dyDescent="0.2">
      <c r="H596" s="15"/>
    </row>
    <row r="597" spans="8:8" ht="12.75" customHeight="1" x14ac:dyDescent="0.2">
      <c r="H597" s="15"/>
    </row>
    <row r="598" spans="8:8" ht="12.75" customHeight="1" x14ac:dyDescent="0.2">
      <c r="H598" s="15"/>
    </row>
    <row r="599" spans="8:8" ht="12.75" customHeight="1" x14ac:dyDescent="0.2">
      <c r="H599" s="15"/>
    </row>
    <row r="600" spans="8:8" ht="12.75" customHeight="1" x14ac:dyDescent="0.2">
      <c r="H600" s="15"/>
    </row>
    <row r="601" spans="8:8" ht="12.75" customHeight="1" x14ac:dyDescent="0.2">
      <c r="H601" s="15"/>
    </row>
    <row r="602" spans="8:8" ht="12.75" customHeight="1" x14ac:dyDescent="0.2">
      <c r="H602" s="15"/>
    </row>
    <row r="603" spans="8:8" ht="12.75" customHeight="1" x14ac:dyDescent="0.2">
      <c r="H603" s="15"/>
    </row>
    <row r="604" spans="8:8" ht="12.75" customHeight="1" x14ac:dyDescent="0.2">
      <c r="H604" s="15"/>
    </row>
    <row r="605" spans="8:8" ht="12.75" customHeight="1" x14ac:dyDescent="0.2">
      <c r="H605" s="15"/>
    </row>
    <row r="606" spans="8:8" ht="12.75" customHeight="1" x14ac:dyDescent="0.2">
      <c r="H606" s="15"/>
    </row>
    <row r="607" spans="8:8" ht="12.75" customHeight="1" x14ac:dyDescent="0.2">
      <c r="H607" s="15"/>
    </row>
    <row r="608" spans="8:8" ht="12.75" customHeight="1" x14ac:dyDescent="0.2">
      <c r="H608" s="15"/>
    </row>
    <row r="609" spans="8:8" ht="12.75" customHeight="1" x14ac:dyDescent="0.2">
      <c r="H609" s="15"/>
    </row>
    <row r="610" spans="8:8" ht="12.75" customHeight="1" x14ac:dyDescent="0.2">
      <c r="H610" s="15"/>
    </row>
    <row r="611" spans="8:8" ht="12.75" customHeight="1" x14ac:dyDescent="0.2">
      <c r="H611" s="15"/>
    </row>
    <row r="612" spans="8:8" ht="12.75" customHeight="1" x14ac:dyDescent="0.2">
      <c r="H612" s="15"/>
    </row>
    <row r="613" spans="8:8" ht="12.75" customHeight="1" x14ac:dyDescent="0.2">
      <c r="H613" s="15"/>
    </row>
    <row r="614" spans="8:8" ht="12.75" customHeight="1" x14ac:dyDescent="0.2">
      <c r="H614" s="15"/>
    </row>
    <row r="615" spans="8:8" ht="12.75" customHeight="1" x14ac:dyDescent="0.2">
      <c r="H615" s="15"/>
    </row>
    <row r="616" spans="8:8" ht="12.75" customHeight="1" x14ac:dyDescent="0.2">
      <c r="H616" s="15"/>
    </row>
    <row r="617" spans="8:8" ht="12.75" customHeight="1" x14ac:dyDescent="0.2">
      <c r="H617" s="15"/>
    </row>
    <row r="618" spans="8:8" ht="12.75" customHeight="1" x14ac:dyDescent="0.2">
      <c r="H618" s="15"/>
    </row>
    <row r="619" spans="8:8" ht="12.75" customHeight="1" x14ac:dyDescent="0.2">
      <c r="H619" s="15"/>
    </row>
    <row r="620" spans="8:8" ht="12.75" customHeight="1" x14ac:dyDescent="0.2">
      <c r="H620" s="15"/>
    </row>
    <row r="621" spans="8:8" ht="12.75" customHeight="1" x14ac:dyDescent="0.2">
      <c r="H621" s="15"/>
    </row>
    <row r="622" spans="8:8" ht="12.75" customHeight="1" x14ac:dyDescent="0.2">
      <c r="H622" s="15"/>
    </row>
    <row r="623" spans="8:8" ht="12.75" customHeight="1" x14ac:dyDescent="0.2">
      <c r="H623" s="15"/>
    </row>
    <row r="624" spans="8:8" ht="12.75" customHeight="1" x14ac:dyDescent="0.2">
      <c r="H624" s="15"/>
    </row>
    <row r="625" spans="8:8" ht="12.75" customHeight="1" x14ac:dyDescent="0.2">
      <c r="H625" s="15"/>
    </row>
    <row r="626" spans="8:8" ht="12.75" customHeight="1" x14ac:dyDescent="0.2">
      <c r="H626" s="15"/>
    </row>
    <row r="627" spans="8:8" ht="12.75" customHeight="1" x14ac:dyDescent="0.2">
      <c r="H627" s="15"/>
    </row>
    <row r="628" spans="8:8" ht="12.75" customHeight="1" x14ac:dyDescent="0.2">
      <c r="H628" s="15"/>
    </row>
    <row r="629" spans="8:8" ht="12.75" customHeight="1" x14ac:dyDescent="0.2">
      <c r="H629" s="15"/>
    </row>
    <row r="630" spans="8:8" ht="12.75" customHeight="1" x14ac:dyDescent="0.2">
      <c r="H630" s="15"/>
    </row>
    <row r="631" spans="8:8" ht="12.75" customHeight="1" x14ac:dyDescent="0.2">
      <c r="H631" s="15"/>
    </row>
    <row r="632" spans="8:8" ht="12.75" customHeight="1" x14ac:dyDescent="0.2">
      <c r="H632" s="15"/>
    </row>
    <row r="633" spans="8:8" ht="12.75" customHeight="1" x14ac:dyDescent="0.2">
      <c r="H633" s="15"/>
    </row>
    <row r="634" spans="8:8" ht="12.75" customHeight="1" x14ac:dyDescent="0.2">
      <c r="H634" s="15"/>
    </row>
    <row r="635" spans="8:8" ht="12.75" customHeight="1" x14ac:dyDescent="0.2">
      <c r="H635" s="15"/>
    </row>
    <row r="636" spans="8:8" ht="12.75" customHeight="1" x14ac:dyDescent="0.2">
      <c r="H636" s="15"/>
    </row>
    <row r="637" spans="8:8" ht="12.75" customHeight="1" x14ac:dyDescent="0.2">
      <c r="H637" s="15"/>
    </row>
    <row r="638" spans="8:8" ht="12.75" customHeight="1" x14ac:dyDescent="0.2">
      <c r="H638" s="15"/>
    </row>
    <row r="639" spans="8:8" ht="12.75" customHeight="1" x14ac:dyDescent="0.2">
      <c r="H639" s="15"/>
    </row>
    <row r="640" spans="8:8" ht="12.75" customHeight="1" x14ac:dyDescent="0.2">
      <c r="H640" s="15"/>
    </row>
    <row r="641" spans="8:8" ht="12.75" customHeight="1" x14ac:dyDescent="0.2">
      <c r="H641" s="15"/>
    </row>
    <row r="642" spans="8:8" ht="12.75" customHeight="1" x14ac:dyDescent="0.2">
      <c r="H642" s="15"/>
    </row>
    <row r="643" spans="8:8" ht="12.75" customHeight="1" x14ac:dyDescent="0.2">
      <c r="H643" s="15"/>
    </row>
    <row r="644" spans="8:8" ht="12.75" customHeight="1" x14ac:dyDescent="0.2">
      <c r="H644" s="15"/>
    </row>
    <row r="645" spans="8:8" ht="12.75" customHeight="1" x14ac:dyDescent="0.2">
      <c r="H645" s="15"/>
    </row>
    <row r="646" spans="8:8" ht="12.75" customHeight="1" x14ac:dyDescent="0.2">
      <c r="H646" s="15"/>
    </row>
    <row r="647" spans="8:8" ht="12.75" customHeight="1" x14ac:dyDescent="0.2">
      <c r="H647" s="15"/>
    </row>
    <row r="648" spans="8:8" ht="12.75" customHeight="1" x14ac:dyDescent="0.2">
      <c r="H648" s="15"/>
    </row>
    <row r="649" spans="8:8" ht="12.75" customHeight="1" x14ac:dyDescent="0.2">
      <c r="H649" s="15"/>
    </row>
    <row r="650" spans="8:8" ht="12.75" customHeight="1" x14ac:dyDescent="0.2">
      <c r="H650" s="15"/>
    </row>
    <row r="651" spans="8:8" ht="12.75" customHeight="1" x14ac:dyDescent="0.2">
      <c r="H651" s="15"/>
    </row>
    <row r="652" spans="8:8" ht="12.75" customHeight="1" x14ac:dyDescent="0.2">
      <c r="H652" s="15"/>
    </row>
    <row r="653" spans="8:8" ht="12.75" customHeight="1" x14ac:dyDescent="0.2">
      <c r="H653" s="15"/>
    </row>
    <row r="654" spans="8:8" ht="12.75" customHeight="1" x14ac:dyDescent="0.2">
      <c r="H654" s="15"/>
    </row>
    <row r="655" spans="8:8" ht="12.75" customHeight="1" x14ac:dyDescent="0.2">
      <c r="H655" s="15"/>
    </row>
    <row r="656" spans="8:8" ht="12.75" customHeight="1" x14ac:dyDescent="0.2">
      <c r="H656" s="15"/>
    </row>
    <row r="657" spans="8:8" ht="12.75" customHeight="1" x14ac:dyDescent="0.2">
      <c r="H657" s="15"/>
    </row>
    <row r="658" spans="8:8" ht="12.75" customHeight="1" x14ac:dyDescent="0.2">
      <c r="H658" s="15"/>
    </row>
    <row r="659" spans="8:8" ht="12.75" customHeight="1" x14ac:dyDescent="0.2">
      <c r="H659" s="15"/>
    </row>
    <row r="660" spans="8:8" ht="12.75" customHeight="1" x14ac:dyDescent="0.2">
      <c r="H660" s="15"/>
    </row>
    <row r="661" spans="8:8" ht="12.75" customHeight="1" x14ac:dyDescent="0.2">
      <c r="H661" s="15"/>
    </row>
    <row r="662" spans="8:8" ht="12.75" customHeight="1" x14ac:dyDescent="0.2">
      <c r="H662" s="15"/>
    </row>
    <row r="663" spans="8:8" ht="12.75" customHeight="1" x14ac:dyDescent="0.2">
      <c r="H663" s="15"/>
    </row>
    <row r="664" spans="8:8" ht="12.75" customHeight="1" x14ac:dyDescent="0.2">
      <c r="H664" s="15"/>
    </row>
    <row r="665" spans="8:8" ht="12.75" customHeight="1" x14ac:dyDescent="0.2">
      <c r="H665" s="15"/>
    </row>
    <row r="666" spans="8:8" ht="12.75" customHeight="1" x14ac:dyDescent="0.2">
      <c r="H666" s="15"/>
    </row>
    <row r="667" spans="8:8" ht="12.75" customHeight="1" x14ac:dyDescent="0.2">
      <c r="H667" s="15"/>
    </row>
    <row r="668" spans="8:8" ht="12.75" customHeight="1" x14ac:dyDescent="0.2">
      <c r="H668" s="15"/>
    </row>
    <row r="669" spans="8:8" ht="12.75" customHeight="1" x14ac:dyDescent="0.2">
      <c r="H669" s="15"/>
    </row>
    <row r="670" spans="8:8" ht="12.75" customHeight="1" x14ac:dyDescent="0.2">
      <c r="H670" s="15"/>
    </row>
    <row r="671" spans="8:8" ht="12.75" customHeight="1" x14ac:dyDescent="0.2">
      <c r="H671" s="15"/>
    </row>
    <row r="672" spans="8:8" ht="12.75" customHeight="1" x14ac:dyDescent="0.2">
      <c r="H672" s="15"/>
    </row>
    <row r="673" spans="8:8" ht="12.75" customHeight="1" x14ac:dyDescent="0.2">
      <c r="H673" s="15"/>
    </row>
    <row r="674" spans="8:8" ht="12.75" customHeight="1" x14ac:dyDescent="0.2">
      <c r="H674" s="15"/>
    </row>
    <row r="675" spans="8:8" ht="12.75" customHeight="1" x14ac:dyDescent="0.2">
      <c r="H675" s="15"/>
    </row>
    <row r="676" spans="8:8" ht="12.75" customHeight="1" x14ac:dyDescent="0.2">
      <c r="H676" s="15"/>
    </row>
    <row r="677" spans="8:8" ht="12.75" customHeight="1" x14ac:dyDescent="0.2">
      <c r="H677" s="15"/>
    </row>
    <row r="678" spans="8:8" ht="12.75" customHeight="1" x14ac:dyDescent="0.2">
      <c r="H678" s="15"/>
    </row>
    <row r="679" spans="8:8" ht="12.75" customHeight="1" x14ac:dyDescent="0.2">
      <c r="H679" s="15"/>
    </row>
    <row r="680" spans="8:8" ht="12.75" customHeight="1" x14ac:dyDescent="0.2">
      <c r="H680" s="15"/>
    </row>
    <row r="681" spans="8:8" ht="12.75" customHeight="1" x14ac:dyDescent="0.2">
      <c r="H681" s="15"/>
    </row>
    <row r="682" spans="8:8" ht="12.75" customHeight="1" x14ac:dyDescent="0.2">
      <c r="H682" s="15"/>
    </row>
    <row r="683" spans="8:8" ht="12.75" customHeight="1" x14ac:dyDescent="0.2">
      <c r="H683" s="15"/>
    </row>
    <row r="684" spans="8:8" ht="12.75" customHeight="1" x14ac:dyDescent="0.2">
      <c r="H684" s="15"/>
    </row>
    <row r="685" spans="8:8" ht="12.75" customHeight="1" x14ac:dyDescent="0.2">
      <c r="H685" s="15"/>
    </row>
    <row r="686" spans="8:8" ht="12.75" customHeight="1" x14ac:dyDescent="0.2">
      <c r="H686" s="15"/>
    </row>
    <row r="687" spans="8:8" ht="12.75" customHeight="1" x14ac:dyDescent="0.2">
      <c r="H687" s="15"/>
    </row>
    <row r="688" spans="8:8" ht="12.75" customHeight="1" x14ac:dyDescent="0.2">
      <c r="H688" s="15"/>
    </row>
    <row r="689" spans="8:8" ht="12.75" customHeight="1" x14ac:dyDescent="0.2">
      <c r="H689" s="15"/>
    </row>
    <row r="690" spans="8:8" ht="12.75" customHeight="1" x14ac:dyDescent="0.2">
      <c r="H690" s="15"/>
    </row>
    <row r="691" spans="8:8" ht="12.75" customHeight="1" x14ac:dyDescent="0.2">
      <c r="H691" s="15"/>
    </row>
    <row r="692" spans="8:8" ht="12.75" customHeight="1" x14ac:dyDescent="0.2">
      <c r="H692" s="15"/>
    </row>
    <row r="693" spans="8:8" ht="12.75" customHeight="1" x14ac:dyDescent="0.2">
      <c r="H693" s="15"/>
    </row>
    <row r="694" spans="8:8" ht="12.75" customHeight="1" x14ac:dyDescent="0.2">
      <c r="H694" s="15"/>
    </row>
    <row r="695" spans="8:8" ht="12.75" customHeight="1" x14ac:dyDescent="0.2">
      <c r="H695" s="15"/>
    </row>
    <row r="696" spans="8:8" ht="12.75" customHeight="1" x14ac:dyDescent="0.2">
      <c r="H696" s="15"/>
    </row>
    <row r="697" spans="8:8" ht="12.75" customHeight="1" x14ac:dyDescent="0.2">
      <c r="H697" s="15"/>
    </row>
    <row r="698" spans="8:8" ht="12.75" customHeight="1" x14ac:dyDescent="0.2">
      <c r="H698" s="15"/>
    </row>
    <row r="699" spans="8:8" ht="12.75" customHeight="1" x14ac:dyDescent="0.2">
      <c r="H699" s="15"/>
    </row>
    <row r="700" spans="8:8" ht="12.75" customHeight="1" x14ac:dyDescent="0.2">
      <c r="H700" s="15"/>
    </row>
    <row r="701" spans="8:8" ht="12.75" customHeight="1" x14ac:dyDescent="0.2">
      <c r="H701" s="15"/>
    </row>
    <row r="702" spans="8:8" ht="12.75" customHeight="1" x14ac:dyDescent="0.2">
      <c r="H702" s="15"/>
    </row>
    <row r="703" spans="8:8" ht="12.75" customHeight="1" x14ac:dyDescent="0.2">
      <c r="H703" s="15"/>
    </row>
    <row r="704" spans="8:8" ht="12.75" customHeight="1" x14ac:dyDescent="0.2">
      <c r="H704" s="15"/>
    </row>
    <row r="705" spans="8:8" ht="12.75" customHeight="1" x14ac:dyDescent="0.2">
      <c r="H705" s="15"/>
    </row>
    <row r="706" spans="8:8" ht="12.75" customHeight="1" x14ac:dyDescent="0.2">
      <c r="H706" s="15"/>
    </row>
    <row r="707" spans="8:8" ht="12.75" customHeight="1" x14ac:dyDescent="0.2">
      <c r="H707" s="15"/>
    </row>
    <row r="708" spans="8:8" ht="12.75" customHeight="1" x14ac:dyDescent="0.2">
      <c r="H708" s="15"/>
    </row>
    <row r="709" spans="8:8" ht="12.75" customHeight="1" x14ac:dyDescent="0.2">
      <c r="H709" s="15"/>
    </row>
    <row r="710" spans="8:8" ht="12.75" customHeight="1" x14ac:dyDescent="0.2">
      <c r="H710" s="15"/>
    </row>
    <row r="711" spans="8:8" ht="12.75" customHeight="1" x14ac:dyDescent="0.2">
      <c r="H711" s="15"/>
    </row>
    <row r="712" spans="8:8" ht="12.75" customHeight="1" x14ac:dyDescent="0.2">
      <c r="H712" s="15"/>
    </row>
    <row r="713" spans="8:8" ht="12.75" customHeight="1" x14ac:dyDescent="0.2">
      <c r="H713" s="15"/>
    </row>
    <row r="714" spans="8:8" ht="12.75" customHeight="1" x14ac:dyDescent="0.2">
      <c r="H714" s="15"/>
    </row>
    <row r="715" spans="8:8" ht="12.75" customHeight="1" x14ac:dyDescent="0.2">
      <c r="H715" s="15"/>
    </row>
    <row r="716" spans="8:8" ht="12.75" customHeight="1" x14ac:dyDescent="0.2">
      <c r="H716" s="15"/>
    </row>
    <row r="717" spans="8:8" ht="12.75" customHeight="1" x14ac:dyDescent="0.2">
      <c r="H717" s="15"/>
    </row>
    <row r="718" spans="8:8" ht="12.75" customHeight="1" x14ac:dyDescent="0.2">
      <c r="H718" s="15"/>
    </row>
    <row r="719" spans="8:8" ht="12.75" customHeight="1" x14ac:dyDescent="0.2">
      <c r="H719" s="15"/>
    </row>
    <row r="720" spans="8:8" ht="12.75" customHeight="1" x14ac:dyDescent="0.2">
      <c r="H720" s="15"/>
    </row>
    <row r="721" spans="8:8" ht="12.75" customHeight="1" x14ac:dyDescent="0.2">
      <c r="H721" s="15"/>
    </row>
    <row r="722" spans="8:8" ht="12.75" customHeight="1" x14ac:dyDescent="0.2">
      <c r="H722" s="15"/>
    </row>
    <row r="723" spans="8:8" ht="12.75" customHeight="1" x14ac:dyDescent="0.2">
      <c r="H723" s="15"/>
    </row>
    <row r="724" spans="8:8" ht="12.75" customHeight="1" x14ac:dyDescent="0.2">
      <c r="H724" s="15"/>
    </row>
    <row r="725" spans="8:8" ht="12.75" customHeight="1" x14ac:dyDescent="0.2">
      <c r="H725" s="15"/>
    </row>
    <row r="726" spans="8:8" ht="12.75" customHeight="1" x14ac:dyDescent="0.2">
      <c r="H726" s="15"/>
    </row>
    <row r="727" spans="8:8" ht="12.75" customHeight="1" x14ac:dyDescent="0.2">
      <c r="H727" s="15"/>
    </row>
    <row r="728" spans="8:8" ht="12.75" customHeight="1" x14ac:dyDescent="0.2">
      <c r="H728" s="15"/>
    </row>
    <row r="729" spans="8:8" ht="12.75" customHeight="1" x14ac:dyDescent="0.2">
      <c r="H729" s="15"/>
    </row>
    <row r="730" spans="8:8" ht="12.75" customHeight="1" x14ac:dyDescent="0.2">
      <c r="H730" s="15"/>
    </row>
    <row r="731" spans="8:8" ht="12.75" customHeight="1" x14ac:dyDescent="0.2">
      <c r="H731" s="15"/>
    </row>
    <row r="732" spans="8:8" ht="12.75" customHeight="1" x14ac:dyDescent="0.2">
      <c r="H732" s="15"/>
    </row>
    <row r="733" spans="8:8" ht="12.75" customHeight="1" x14ac:dyDescent="0.2">
      <c r="H733" s="15"/>
    </row>
    <row r="734" spans="8:8" ht="12.75" customHeight="1" x14ac:dyDescent="0.2">
      <c r="H734" s="15"/>
    </row>
    <row r="735" spans="8:8" ht="12.75" customHeight="1" x14ac:dyDescent="0.2">
      <c r="H735" s="15"/>
    </row>
    <row r="736" spans="8:8" ht="12.75" customHeight="1" x14ac:dyDescent="0.2">
      <c r="H736" s="15"/>
    </row>
    <row r="737" spans="8:8" ht="12.75" customHeight="1" x14ac:dyDescent="0.2">
      <c r="H737" s="15"/>
    </row>
    <row r="738" spans="8:8" ht="12.75" customHeight="1" x14ac:dyDescent="0.2">
      <c r="H738" s="15"/>
    </row>
    <row r="739" spans="8:8" ht="12.75" customHeight="1" x14ac:dyDescent="0.2">
      <c r="H739" s="15"/>
    </row>
    <row r="740" spans="8:8" ht="12.75" customHeight="1" x14ac:dyDescent="0.2">
      <c r="H740" s="15"/>
    </row>
    <row r="741" spans="8:8" ht="12.75" customHeight="1" x14ac:dyDescent="0.2">
      <c r="H741" s="15"/>
    </row>
    <row r="742" spans="8:8" ht="12.75" customHeight="1" x14ac:dyDescent="0.2">
      <c r="H742" s="15"/>
    </row>
    <row r="743" spans="8:8" ht="12.75" customHeight="1" x14ac:dyDescent="0.2">
      <c r="H743" s="15"/>
    </row>
    <row r="744" spans="8:8" ht="12.75" customHeight="1" x14ac:dyDescent="0.2">
      <c r="H744" s="15"/>
    </row>
    <row r="745" spans="8:8" ht="12.75" customHeight="1" x14ac:dyDescent="0.2">
      <c r="H745" s="15"/>
    </row>
    <row r="746" spans="8:8" ht="12.75" customHeight="1" x14ac:dyDescent="0.2">
      <c r="H746" s="15"/>
    </row>
    <row r="747" spans="8:8" ht="12.75" customHeight="1" x14ac:dyDescent="0.2">
      <c r="H747" s="15"/>
    </row>
    <row r="748" spans="8:8" ht="12.75" customHeight="1" x14ac:dyDescent="0.2">
      <c r="H748" s="15"/>
    </row>
    <row r="749" spans="8:8" ht="12.75" customHeight="1" x14ac:dyDescent="0.2">
      <c r="H749" s="15"/>
    </row>
    <row r="750" spans="8:8" ht="12.75" customHeight="1" x14ac:dyDescent="0.2">
      <c r="H750" s="15"/>
    </row>
    <row r="751" spans="8:8" ht="12.75" customHeight="1" x14ac:dyDescent="0.2">
      <c r="H751" s="15"/>
    </row>
    <row r="752" spans="8:8" ht="12.75" customHeight="1" x14ac:dyDescent="0.2">
      <c r="H752" s="15"/>
    </row>
    <row r="753" spans="8:8" ht="12.75" customHeight="1" x14ac:dyDescent="0.2">
      <c r="H753" s="15"/>
    </row>
    <row r="754" spans="8:8" ht="12.75" customHeight="1" x14ac:dyDescent="0.2">
      <c r="H754" s="15"/>
    </row>
    <row r="755" spans="8:8" ht="12.75" customHeight="1" x14ac:dyDescent="0.2">
      <c r="H755" s="15"/>
    </row>
    <row r="756" spans="8:8" ht="12.75" customHeight="1" x14ac:dyDescent="0.2">
      <c r="H756" s="15"/>
    </row>
    <row r="757" spans="8:8" ht="12.75" customHeight="1" x14ac:dyDescent="0.2">
      <c r="H757" s="15"/>
    </row>
    <row r="758" spans="8:8" ht="12.75" customHeight="1" x14ac:dyDescent="0.2">
      <c r="H758" s="15"/>
    </row>
    <row r="759" spans="8:8" ht="12.75" customHeight="1" x14ac:dyDescent="0.2">
      <c r="H759" s="15"/>
    </row>
    <row r="760" spans="8:8" ht="12.75" customHeight="1" x14ac:dyDescent="0.2">
      <c r="H760" s="15"/>
    </row>
    <row r="761" spans="8:8" ht="12.75" customHeight="1" x14ac:dyDescent="0.2">
      <c r="H761" s="15"/>
    </row>
    <row r="762" spans="8:8" ht="12.75" customHeight="1" x14ac:dyDescent="0.2">
      <c r="H762" s="15"/>
    </row>
    <row r="763" spans="8:8" ht="12.75" customHeight="1" x14ac:dyDescent="0.2">
      <c r="H763" s="15"/>
    </row>
    <row r="764" spans="8:8" ht="12.75" customHeight="1" x14ac:dyDescent="0.2">
      <c r="H764" s="15"/>
    </row>
    <row r="765" spans="8:8" ht="12.75" customHeight="1" x14ac:dyDescent="0.2">
      <c r="H765" s="15"/>
    </row>
    <row r="766" spans="8:8" ht="12.75" customHeight="1" x14ac:dyDescent="0.2">
      <c r="H766" s="15"/>
    </row>
    <row r="767" spans="8:8" ht="12.75" customHeight="1" x14ac:dyDescent="0.2">
      <c r="H767" s="15"/>
    </row>
    <row r="768" spans="8:8" ht="12.75" customHeight="1" x14ac:dyDescent="0.2">
      <c r="H768" s="15"/>
    </row>
    <row r="769" spans="8:8" ht="12.75" customHeight="1" x14ac:dyDescent="0.2">
      <c r="H769" s="15"/>
    </row>
    <row r="770" spans="8:8" ht="12.75" customHeight="1" x14ac:dyDescent="0.2">
      <c r="H770" s="15"/>
    </row>
    <row r="771" spans="8:8" ht="12.75" customHeight="1" x14ac:dyDescent="0.2">
      <c r="H771" s="15"/>
    </row>
    <row r="772" spans="8:8" ht="12.75" customHeight="1" x14ac:dyDescent="0.2">
      <c r="H772" s="15"/>
    </row>
    <row r="773" spans="8:8" ht="12.75" customHeight="1" x14ac:dyDescent="0.2">
      <c r="H773" s="15"/>
    </row>
    <row r="774" spans="8:8" ht="12.75" customHeight="1" x14ac:dyDescent="0.2">
      <c r="H774" s="15"/>
    </row>
    <row r="775" spans="8:8" ht="12.75" customHeight="1" x14ac:dyDescent="0.2">
      <c r="H775" s="15"/>
    </row>
    <row r="776" spans="8:8" ht="12.75" customHeight="1" x14ac:dyDescent="0.2">
      <c r="H776" s="15"/>
    </row>
    <row r="777" spans="8:8" ht="12.75" customHeight="1" x14ac:dyDescent="0.2">
      <c r="H777" s="15"/>
    </row>
    <row r="778" spans="8:8" ht="12.75" customHeight="1" x14ac:dyDescent="0.2">
      <c r="H778" s="15"/>
    </row>
    <row r="779" spans="8:8" ht="12.75" customHeight="1" x14ac:dyDescent="0.2">
      <c r="H779" s="15"/>
    </row>
    <row r="780" spans="8:8" ht="12.75" customHeight="1" x14ac:dyDescent="0.2">
      <c r="H780" s="15"/>
    </row>
    <row r="781" spans="8:8" ht="12.75" customHeight="1" x14ac:dyDescent="0.2">
      <c r="H781" s="15"/>
    </row>
    <row r="782" spans="8:8" ht="12.75" customHeight="1" x14ac:dyDescent="0.2">
      <c r="H782" s="15"/>
    </row>
    <row r="783" spans="8:8" ht="12.75" customHeight="1" x14ac:dyDescent="0.2">
      <c r="H783" s="15"/>
    </row>
    <row r="784" spans="8:8" ht="12.75" customHeight="1" x14ac:dyDescent="0.2">
      <c r="H784" s="15"/>
    </row>
    <row r="785" spans="8:8" ht="12.75" customHeight="1" x14ac:dyDescent="0.2">
      <c r="H785" s="15"/>
    </row>
    <row r="786" spans="8:8" ht="12.75" customHeight="1" x14ac:dyDescent="0.2">
      <c r="H786" s="15"/>
    </row>
    <row r="787" spans="8:8" ht="12.75" customHeight="1" x14ac:dyDescent="0.2">
      <c r="H787" s="15"/>
    </row>
    <row r="788" spans="8:8" ht="12.75" customHeight="1" x14ac:dyDescent="0.2">
      <c r="H788" s="15"/>
    </row>
    <row r="789" spans="8:8" ht="12.75" customHeight="1" x14ac:dyDescent="0.2">
      <c r="H789" s="15"/>
    </row>
    <row r="790" spans="8:8" ht="12.75" customHeight="1" x14ac:dyDescent="0.2">
      <c r="H790" s="15"/>
    </row>
    <row r="791" spans="8:8" ht="12.75" customHeight="1" x14ac:dyDescent="0.2">
      <c r="H791" s="15"/>
    </row>
    <row r="792" spans="8:8" ht="12.75" customHeight="1" x14ac:dyDescent="0.2">
      <c r="H792" s="15"/>
    </row>
    <row r="793" spans="8:8" ht="12.75" customHeight="1" x14ac:dyDescent="0.2">
      <c r="H793" s="15"/>
    </row>
    <row r="794" spans="8:8" ht="12.75" customHeight="1" x14ac:dyDescent="0.2">
      <c r="H794" s="15"/>
    </row>
    <row r="795" spans="8:8" ht="12.75" customHeight="1" x14ac:dyDescent="0.2">
      <c r="H795" s="15"/>
    </row>
    <row r="796" spans="8:8" ht="12.75" customHeight="1" x14ac:dyDescent="0.2">
      <c r="H796" s="15"/>
    </row>
    <row r="797" spans="8:8" ht="12.75" customHeight="1" x14ac:dyDescent="0.2">
      <c r="H797" s="15"/>
    </row>
    <row r="798" spans="8:8" ht="12.75" customHeight="1" x14ac:dyDescent="0.2">
      <c r="H798" s="15"/>
    </row>
    <row r="799" spans="8:8" ht="12.75" customHeight="1" x14ac:dyDescent="0.2">
      <c r="H799" s="15"/>
    </row>
    <row r="800" spans="8:8" ht="12.75" customHeight="1" x14ac:dyDescent="0.2">
      <c r="H800" s="15"/>
    </row>
    <row r="801" spans="8:8" ht="12.75" customHeight="1" x14ac:dyDescent="0.2">
      <c r="H801" s="15"/>
    </row>
    <row r="802" spans="8:8" ht="12.75" customHeight="1" x14ac:dyDescent="0.2">
      <c r="H802" s="15"/>
    </row>
    <row r="803" spans="8:8" ht="12.75" customHeight="1" x14ac:dyDescent="0.2">
      <c r="H803" s="15"/>
    </row>
    <row r="804" spans="8:8" ht="12.75" customHeight="1" x14ac:dyDescent="0.2">
      <c r="H804" s="15"/>
    </row>
    <row r="805" spans="8:8" ht="12.75" customHeight="1" x14ac:dyDescent="0.2">
      <c r="H805" s="15"/>
    </row>
    <row r="806" spans="8:8" ht="12.75" customHeight="1" x14ac:dyDescent="0.2">
      <c r="H806" s="15"/>
    </row>
    <row r="807" spans="8:8" ht="12.75" customHeight="1" x14ac:dyDescent="0.2">
      <c r="H807" s="15"/>
    </row>
    <row r="808" spans="8:8" ht="12.75" customHeight="1" x14ac:dyDescent="0.2">
      <c r="H808" s="15"/>
    </row>
    <row r="809" spans="8:8" ht="12.75" customHeight="1" x14ac:dyDescent="0.2">
      <c r="H809" s="15"/>
    </row>
    <row r="810" spans="8:8" ht="12.75" customHeight="1" x14ac:dyDescent="0.2">
      <c r="H810" s="15"/>
    </row>
    <row r="811" spans="8:8" ht="12.75" customHeight="1" x14ac:dyDescent="0.2">
      <c r="H811" s="15"/>
    </row>
    <row r="812" spans="8:8" ht="12.75" customHeight="1" x14ac:dyDescent="0.2">
      <c r="H812" s="15"/>
    </row>
    <row r="813" spans="8:8" ht="12.75" customHeight="1" x14ac:dyDescent="0.2">
      <c r="H813" s="15"/>
    </row>
    <row r="814" spans="8:8" ht="12.75" customHeight="1" x14ac:dyDescent="0.2">
      <c r="H814" s="15"/>
    </row>
    <row r="815" spans="8:8" ht="12.75" customHeight="1" x14ac:dyDescent="0.2">
      <c r="H815" s="15"/>
    </row>
    <row r="816" spans="8:8" ht="12.75" customHeight="1" x14ac:dyDescent="0.2">
      <c r="H816" s="15"/>
    </row>
    <row r="817" spans="8:8" ht="12.75" customHeight="1" x14ac:dyDescent="0.2">
      <c r="H817" s="15"/>
    </row>
    <row r="818" spans="8:8" ht="12.75" customHeight="1" x14ac:dyDescent="0.2">
      <c r="H818" s="15"/>
    </row>
    <row r="819" spans="8:8" ht="12.75" customHeight="1" x14ac:dyDescent="0.2">
      <c r="H819" s="15"/>
    </row>
    <row r="820" spans="8:8" ht="12.75" customHeight="1" x14ac:dyDescent="0.2">
      <c r="H820" s="15"/>
    </row>
    <row r="821" spans="8:8" ht="12.75" customHeight="1" x14ac:dyDescent="0.2">
      <c r="H821" s="15"/>
    </row>
    <row r="822" spans="8:8" ht="12.75" customHeight="1" x14ac:dyDescent="0.2">
      <c r="H822" s="15"/>
    </row>
    <row r="823" spans="8:8" ht="12.75" customHeight="1" x14ac:dyDescent="0.2">
      <c r="H823" s="15"/>
    </row>
    <row r="824" spans="8:8" ht="12.75" customHeight="1" x14ac:dyDescent="0.2">
      <c r="H824" s="15"/>
    </row>
    <row r="825" spans="8:8" ht="12.75" customHeight="1" x14ac:dyDescent="0.2">
      <c r="H825" s="15"/>
    </row>
    <row r="826" spans="8:8" ht="12.75" customHeight="1" x14ac:dyDescent="0.2">
      <c r="H826" s="15"/>
    </row>
    <row r="827" spans="8:8" ht="12.75" customHeight="1" x14ac:dyDescent="0.2">
      <c r="H827" s="15"/>
    </row>
    <row r="828" spans="8:8" ht="12.75" customHeight="1" x14ac:dyDescent="0.2">
      <c r="H828" s="15"/>
    </row>
    <row r="829" spans="8:8" ht="12.75" customHeight="1" x14ac:dyDescent="0.2">
      <c r="H829" s="15"/>
    </row>
    <row r="830" spans="8:8" ht="12.75" customHeight="1" x14ac:dyDescent="0.2">
      <c r="H830" s="15"/>
    </row>
    <row r="831" spans="8:8" ht="12.75" customHeight="1" x14ac:dyDescent="0.2">
      <c r="H831" s="15"/>
    </row>
    <row r="832" spans="8:8" ht="12.75" customHeight="1" x14ac:dyDescent="0.2">
      <c r="H832" s="15"/>
    </row>
    <row r="833" spans="8:8" ht="12.75" customHeight="1" x14ac:dyDescent="0.2">
      <c r="H833" s="15"/>
    </row>
    <row r="834" spans="8:8" ht="12.75" customHeight="1" x14ac:dyDescent="0.2">
      <c r="H834" s="15"/>
    </row>
    <row r="835" spans="8:8" ht="12.75" customHeight="1" x14ac:dyDescent="0.2">
      <c r="H835" s="15"/>
    </row>
    <row r="836" spans="8:8" ht="12.75" customHeight="1" x14ac:dyDescent="0.2">
      <c r="H836" s="15"/>
    </row>
    <row r="837" spans="8:8" ht="12.75" customHeight="1" x14ac:dyDescent="0.2">
      <c r="H837" s="15"/>
    </row>
    <row r="838" spans="8:8" ht="12.75" customHeight="1" x14ac:dyDescent="0.2">
      <c r="H838" s="15"/>
    </row>
    <row r="839" spans="8:8" ht="12.75" customHeight="1" x14ac:dyDescent="0.2">
      <c r="H839" s="15"/>
    </row>
    <row r="840" spans="8:8" ht="12.75" customHeight="1" x14ac:dyDescent="0.2">
      <c r="H840" s="15"/>
    </row>
    <row r="841" spans="8:8" ht="12.75" customHeight="1" x14ac:dyDescent="0.2">
      <c r="H841" s="15"/>
    </row>
    <row r="842" spans="8:8" ht="12.75" customHeight="1" x14ac:dyDescent="0.2">
      <c r="H842" s="15"/>
    </row>
    <row r="843" spans="8:8" ht="12.75" customHeight="1" x14ac:dyDescent="0.2">
      <c r="H843" s="15"/>
    </row>
    <row r="844" spans="8:8" ht="12.75" customHeight="1" x14ac:dyDescent="0.2">
      <c r="H844" s="15"/>
    </row>
    <row r="845" spans="8:8" ht="12.75" customHeight="1" x14ac:dyDescent="0.2">
      <c r="H845" s="15"/>
    </row>
    <row r="846" spans="8:8" ht="12.75" customHeight="1" x14ac:dyDescent="0.2">
      <c r="H846" s="15"/>
    </row>
    <row r="847" spans="8:8" ht="12.75" customHeight="1" x14ac:dyDescent="0.2">
      <c r="H847" s="15"/>
    </row>
    <row r="848" spans="8:8" ht="12.75" customHeight="1" x14ac:dyDescent="0.2">
      <c r="H848" s="15"/>
    </row>
    <row r="849" spans="8:8" ht="12.75" customHeight="1" x14ac:dyDescent="0.2">
      <c r="H849" s="15"/>
    </row>
    <row r="850" spans="8:8" ht="12.75" customHeight="1" x14ac:dyDescent="0.2">
      <c r="H850" s="15"/>
    </row>
    <row r="851" spans="8:8" ht="12.75" customHeight="1" x14ac:dyDescent="0.2">
      <c r="H851" s="15"/>
    </row>
    <row r="852" spans="8:8" ht="12.75" customHeight="1" x14ac:dyDescent="0.2">
      <c r="H852" s="15"/>
    </row>
    <row r="853" spans="8:8" ht="12.75" customHeight="1" x14ac:dyDescent="0.2">
      <c r="H853" s="15"/>
    </row>
    <row r="854" spans="8:8" ht="12.75" customHeight="1" x14ac:dyDescent="0.2">
      <c r="H854" s="15"/>
    </row>
    <row r="855" spans="8:8" ht="12.75" customHeight="1" x14ac:dyDescent="0.2">
      <c r="H855" s="15"/>
    </row>
    <row r="856" spans="8:8" ht="12.75" customHeight="1" x14ac:dyDescent="0.2">
      <c r="H856" s="15"/>
    </row>
    <row r="857" spans="8:8" ht="12.75" customHeight="1" x14ac:dyDescent="0.2">
      <c r="H857" s="15"/>
    </row>
    <row r="858" spans="8:8" ht="12.75" customHeight="1" x14ac:dyDescent="0.2">
      <c r="H858" s="15"/>
    </row>
    <row r="859" spans="8:8" ht="12.75" customHeight="1" x14ac:dyDescent="0.2">
      <c r="H859" s="15"/>
    </row>
    <row r="860" spans="8:8" ht="12.75" customHeight="1" x14ac:dyDescent="0.2">
      <c r="H860" s="15"/>
    </row>
    <row r="861" spans="8:8" ht="12.75" customHeight="1" x14ac:dyDescent="0.2">
      <c r="H861" s="15"/>
    </row>
    <row r="862" spans="8:8" ht="12.75" customHeight="1" x14ac:dyDescent="0.2">
      <c r="H862" s="15"/>
    </row>
    <row r="863" spans="8:8" ht="12.75" customHeight="1" x14ac:dyDescent="0.2">
      <c r="H863" s="15"/>
    </row>
    <row r="864" spans="8:8" ht="12.75" customHeight="1" x14ac:dyDescent="0.2">
      <c r="H864" s="15"/>
    </row>
    <row r="865" spans="8:8" ht="12.75" customHeight="1" x14ac:dyDescent="0.2">
      <c r="H865" s="15"/>
    </row>
    <row r="866" spans="8:8" ht="12.75" customHeight="1" x14ac:dyDescent="0.2">
      <c r="H866" s="15"/>
    </row>
    <row r="867" spans="8:8" ht="12.75" customHeight="1" x14ac:dyDescent="0.2">
      <c r="H867" s="15"/>
    </row>
    <row r="868" spans="8:8" ht="12.75" customHeight="1" x14ac:dyDescent="0.2">
      <c r="H868" s="15"/>
    </row>
    <row r="869" spans="8:8" ht="12.75" customHeight="1" x14ac:dyDescent="0.2">
      <c r="H869" s="15"/>
    </row>
    <row r="870" spans="8:8" ht="12.75" customHeight="1" x14ac:dyDescent="0.2">
      <c r="H870" s="15"/>
    </row>
    <row r="871" spans="8:8" ht="12.75" customHeight="1" x14ac:dyDescent="0.2">
      <c r="H871" s="15"/>
    </row>
    <row r="872" spans="8:8" ht="12.75" customHeight="1" x14ac:dyDescent="0.2">
      <c r="H872" s="15"/>
    </row>
    <row r="873" spans="8:8" ht="12.75" customHeight="1" x14ac:dyDescent="0.2">
      <c r="H873" s="15"/>
    </row>
    <row r="874" spans="8:8" ht="12.75" customHeight="1" x14ac:dyDescent="0.2">
      <c r="H874" s="15"/>
    </row>
    <row r="875" spans="8:8" ht="12.75" customHeight="1" x14ac:dyDescent="0.2">
      <c r="H875" s="15"/>
    </row>
    <row r="876" spans="8:8" ht="12.75" customHeight="1" x14ac:dyDescent="0.2">
      <c r="H876" s="15"/>
    </row>
    <row r="877" spans="8:8" ht="12.75" customHeight="1" x14ac:dyDescent="0.2">
      <c r="H877" s="15"/>
    </row>
    <row r="878" spans="8:8" ht="12.75" customHeight="1" x14ac:dyDescent="0.2">
      <c r="H878" s="15"/>
    </row>
    <row r="879" spans="8:8" ht="12.75" customHeight="1" x14ac:dyDescent="0.2">
      <c r="H879" s="15"/>
    </row>
    <row r="880" spans="8:8" ht="12.75" customHeight="1" x14ac:dyDescent="0.2">
      <c r="H880" s="15"/>
    </row>
    <row r="881" spans="8:8" ht="12.75" customHeight="1" x14ac:dyDescent="0.2">
      <c r="H881" s="15"/>
    </row>
    <row r="882" spans="8:8" ht="12.75" customHeight="1" x14ac:dyDescent="0.2">
      <c r="H882" s="15"/>
    </row>
    <row r="883" spans="8:8" ht="12.75" customHeight="1" x14ac:dyDescent="0.2">
      <c r="H883" s="15"/>
    </row>
    <row r="884" spans="8:8" ht="12.75" customHeight="1" x14ac:dyDescent="0.2">
      <c r="H884" s="15"/>
    </row>
    <row r="885" spans="8:8" ht="12.75" customHeight="1" x14ac:dyDescent="0.2">
      <c r="H885" s="15"/>
    </row>
    <row r="886" spans="8:8" ht="12.75" customHeight="1" x14ac:dyDescent="0.2">
      <c r="H886" s="15"/>
    </row>
    <row r="887" spans="8:8" ht="12.75" customHeight="1" x14ac:dyDescent="0.2">
      <c r="H887" s="15"/>
    </row>
    <row r="888" spans="8:8" ht="12.75" customHeight="1" x14ac:dyDescent="0.2">
      <c r="H888" s="15"/>
    </row>
    <row r="889" spans="8:8" ht="12.75" customHeight="1" x14ac:dyDescent="0.2">
      <c r="H889" s="15"/>
    </row>
    <row r="890" spans="8:8" ht="12.75" customHeight="1" x14ac:dyDescent="0.2">
      <c r="H890" s="15"/>
    </row>
    <row r="891" spans="8:8" ht="12.75" customHeight="1" x14ac:dyDescent="0.2">
      <c r="H891" s="15"/>
    </row>
    <row r="892" spans="8:8" ht="12.75" customHeight="1" x14ac:dyDescent="0.2">
      <c r="H892" s="15"/>
    </row>
    <row r="893" spans="8:8" ht="12.75" customHeight="1" x14ac:dyDescent="0.2">
      <c r="H893" s="15"/>
    </row>
    <row r="894" spans="8:8" ht="12.75" customHeight="1" x14ac:dyDescent="0.2">
      <c r="H894" s="15"/>
    </row>
    <row r="895" spans="8:8" ht="12.75" customHeight="1" x14ac:dyDescent="0.2">
      <c r="H895" s="15"/>
    </row>
    <row r="896" spans="8:8" ht="12.75" customHeight="1" x14ac:dyDescent="0.2">
      <c r="H896" s="15"/>
    </row>
    <row r="897" spans="8:8" ht="12.75" customHeight="1" x14ac:dyDescent="0.2">
      <c r="H897" s="15"/>
    </row>
    <row r="898" spans="8:8" ht="12.75" customHeight="1" x14ac:dyDescent="0.2">
      <c r="H898" s="15"/>
    </row>
    <row r="899" spans="8:8" ht="12.75" customHeight="1" x14ac:dyDescent="0.2">
      <c r="H899" s="15"/>
    </row>
    <row r="900" spans="8:8" ht="12.75" customHeight="1" x14ac:dyDescent="0.2">
      <c r="H900" s="15"/>
    </row>
    <row r="901" spans="8:8" ht="12.75" customHeight="1" x14ac:dyDescent="0.2">
      <c r="H901" s="15"/>
    </row>
    <row r="902" spans="8:8" ht="12.75" customHeight="1" x14ac:dyDescent="0.2">
      <c r="H902" s="15"/>
    </row>
    <row r="903" spans="8:8" ht="12.75" customHeight="1" x14ac:dyDescent="0.2">
      <c r="H903" s="15"/>
    </row>
    <row r="904" spans="8:8" ht="12.75" customHeight="1" x14ac:dyDescent="0.2">
      <c r="H904" s="15"/>
    </row>
    <row r="905" spans="8:8" ht="12.75" customHeight="1" x14ac:dyDescent="0.2">
      <c r="H905" s="15"/>
    </row>
    <row r="906" spans="8:8" ht="12.75" customHeight="1" x14ac:dyDescent="0.2">
      <c r="H906" s="15"/>
    </row>
    <row r="907" spans="8:8" ht="12.75" customHeight="1" x14ac:dyDescent="0.2">
      <c r="H907" s="15"/>
    </row>
    <row r="908" spans="8:8" ht="12.75" customHeight="1" x14ac:dyDescent="0.2">
      <c r="H908" s="15"/>
    </row>
    <row r="909" spans="8:8" ht="12.75" customHeight="1" x14ac:dyDescent="0.2">
      <c r="H909" s="15"/>
    </row>
    <row r="910" spans="8:8" ht="12.75" customHeight="1" x14ac:dyDescent="0.2">
      <c r="H910" s="15"/>
    </row>
    <row r="911" spans="8:8" ht="12.75" customHeight="1" x14ac:dyDescent="0.2">
      <c r="H911" s="15"/>
    </row>
    <row r="912" spans="8:8" ht="12.75" customHeight="1" x14ac:dyDescent="0.2">
      <c r="H912" s="15"/>
    </row>
    <row r="913" spans="8:8" ht="12.75" customHeight="1" x14ac:dyDescent="0.2">
      <c r="H913" s="15"/>
    </row>
    <row r="914" spans="8:8" ht="12.75" customHeight="1" x14ac:dyDescent="0.2">
      <c r="H914" s="15"/>
    </row>
    <row r="915" spans="8:8" ht="12.75" customHeight="1" x14ac:dyDescent="0.2">
      <c r="H915" s="15"/>
    </row>
    <row r="916" spans="8:8" ht="12.75" customHeight="1" x14ac:dyDescent="0.2">
      <c r="H916" s="15"/>
    </row>
    <row r="917" spans="8:8" ht="12.75" customHeight="1" x14ac:dyDescent="0.2">
      <c r="H917" s="15"/>
    </row>
    <row r="918" spans="8:8" ht="12.75" customHeight="1" x14ac:dyDescent="0.2">
      <c r="H918" s="15"/>
    </row>
    <row r="919" spans="8:8" ht="12.75" customHeight="1" x14ac:dyDescent="0.2">
      <c r="H919" s="15"/>
    </row>
    <row r="920" spans="8:8" ht="12.75" customHeight="1" x14ac:dyDescent="0.2">
      <c r="H920" s="15"/>
    </row>
    <row r="921" spans="8:8" ht="12.75" customHeight="1" x14ac:dyDescent="0.2">
      <c r="H921" s="15"/>
    </row>
    <row r="922" spans="8:8" ht="12.75" customHeight="1" x14ac:dyDescent="0.2">
      <c r="H922" s="15"/>
    </row>
    <row r="923" spans="8:8" ht="12.75" customHeight="1" x14ac:dyDescent="0.2">
      <c r="H923" s="15"/>
    </row>
    <row r="924" spans="8:8" ht="12.75" customHeight="1" x14ac:dyDescent="0.2">
      <c r="H924" s="15"/>
    </row>
    <row r="925" spans="8:8" ht="12.75" customHeight="1" x14ac:dyDescent="0.2">
      <c r="H925" s="15"/>
    </row>
    <row r="926" spans="8:8" ht="12.75" customHeight="1" x14ac:dyDescent="0.2">
      <c r="H926" s="15"/>
    </row>
    <row r="927" spans="8:8" ht="12.75" customHeight="1" x14ac:dyDescent="0.2">
      <c r="H927" s="15"/>
    </row>
    <row r="928" spans="8:8" ht="12.75" customHeight="1" x14ac:dyDescent="0.2">
      <c r="H928" s="15"/>
    </row>
    <row r="929" spans="8:8" ht="12.75" customHeight="1" x14ac:dyDescent="0.2">
      <c r="H929" s="15"/>
    </row>
    <row r="930" spans="8:8" ht="12.75" customHeight="1" x14ac:dyDescent="0.2">
      <c r="H930" s="15"/>
    </row>
    <row r="931" spans="8:8" ht="12.75" customHeight="1" x14ac:dyDescent="0.2">
      <c r="H931" s="15"/>
    </row>
    <row r="932" spans="8:8" ht="12.75" customHeight="1" x14ac:dyDescent="0.2">
      <c r="H932" s="15"/>
    </row>
    <row r="933" spans="8:8" ht="12.75" customHeight="1" x14ac:dyDescent="0.2">
      <c r="H933" s="15"/>
    </row>
    <row r="934" spans="8:8" ht="12.75" customHeight="1" x14ac:dyDescent="0.2">
      <c r="H934" s="15"/>
    </row>
    <row r="935" spans="8:8" ht="12.75" customHeight="1" x14ac:dyDescent="0.2">
      <c r="H935" s="15"/>
    </row>
    <row r="936" spans="8:8" ht="12.75" customHeight="1" x14ac:dyDescent="0.2">
      <c r="H936" s="15"/>
    </row>
    <row r="937" spans="8:8" ht="12.75" customHeight="1" x14ac:dyDescent="0.2">
      <c r="H937" s="15"/>
    </row>
    <row r="938" spans="8:8" ht="12.75" customHeight="1" x14ac:dyDescent="0.2">
      <c r="H938" s="15"/>
    </row>
    <row r="939" spans="8:8" ht="12.75" customHeight="1" x14ac:dyDescent="0.2">
      <c r="H939" s="15"/>
    </row>
    <row r="940" spans="8:8" ht="12.75" customHeight="1" x14ac:dyDescent="0.2">
      <c r="H940" s="15"/>
    </row>
    <row r="941" spans="8:8" ht="12.75" customHeight="1" x14ac:dyDescent="0.2">
      <c r="H941" s="15"/>
    </row>
    <row r="942" spans="8:8" ht="12.75" customHeight="1" x14ac:dyDescent="0.2">
      <c r="H942" s="15"/>
    </row>
    <row r="943" spans="8:8" ht="12.75" customHeight="1" x14ac:dyDescent="0.2">
      <c r="H943" s="15"/>
    </row>
    <row r="944" spans="8:8" ht="12.75" customHeight="1" x14ac:dyDescent="0.2">
      <c r="H944" s="15"/>
    </row>
    <row r="945" spans="8:8" ht="12.75" customHeight="1" x14ac:dyDescent="0.2">
      <c r="H945" s="15"/>
    </row>
    <row r="946" spans="8:8" ht="12.75" customHeight="1" x14ac:dyDescent="0.2">
      <c r="H946" s="15"/>
    </row>
    <row r="947" spans="8:8" ht="12.75" customHeight="1" x14ac:dyDescent="0.2">
      <c r="H947" s="15"/>
    </row>
    <row r="948" spans="8:8" ht="12.75" customHeight="1" x14ac:dyDescent="0.2">
      <c r="H948" s="15"/>
    </row>
    <row r="949" spans="8:8" ht="12.75" customHeight="1" x14ac:dyDescent="0.2">
      <c r="H949" s="15"/>
    </row>
    <row r="950" spans="8:8" ht="12.75" customHeight="1" x14ac:dyDescent="0.2">
      <c r="H950" s="15"/>
    </row>
    <row r="951" spans="8:8" ht="12.75" customHeight="1" x14ac:dyDescent="0.2">
      <c r="H951" s="15"/>
    </row>
    <row r="952" spans="8:8" ht="12.75" customHeight="1" x14ac:dyDescent="0.2">
      <c r="H952" s="15"/>
    </row>
    <row r="953" spans="8:8" ht="12.75" customHeight="1" x14ac:dyDescent="0.2">
      <c r="H953" s="15"/>
    </row>
    <row r="954" spans="8:8" ht="12.75" customHeight="1" x14ac:dyDescent="0.2">
      <c r="H954" s="15"/>
    </row>
    <row r="955" spans="8:8" ht="12.75" customHeight="1" x14ac:dyDescent="0.2">
      <c r="H955" s="15"/>
    </row>
    <row r="956" spans="8:8" ht="12.75" customHeight="1" x14ac:dyDescent="0.2">
      <c r="H956" s="15"/>
    </row>
    <row r="957" spans="8:8" ht="12.75" customHeight="1" x14ac:dyDescent="0.2">
      <c r="H957" s="15"/>
    </row>
    <row r="958" spans="8:8" ht="12.75" customHeight="1" x14ac:dyDescent="0.2">
      <c r="H958" s="15"/>
    </row>
    <row r="959" spans="8:8" ht="12.75" customHeight="1" x14ac:dyDescent="0.2">
      <c r="H959" s="15"/>
    </row>
    <row r="960" spans="8:8" ht="12.75" customHeight="1" x14ac:dyDescent="0.2">
      <c r="H960" s="15"/>
    </row>
    <row r="961" spans="8:8" ht="12.75" customHeight="1" x14ac:dyDescent="0.2">
      <c r="H961" s="15"/>
    </row>
    <row r="962" spans="8:8" ht="12.75" customHeight="1" x14ac:dyDescent="0.2">
      <c r="H962" s="15"/>
    </row>
    <row r="963" spans="8:8" ht="12.75" customHeight="1" x14ac:dyDescent="0.2">
      <c r="H963" s="15"/>
    </row>
    <row r="964" spans="8:8" ht="12.75" customHeight="1" x14ac:dyDescent="0.2">
      <c r="H964" s="15"/>
    </row>
    <row r="965" spans="8:8" ht="12.75" customHeight="1" x14ac:dyDescent="0.2">
      <c r="H965" s="15"/>
    </row>
    <row r="966" spans="8:8" ht="12.75" customHeight="1" x14ac:dyDescent="0.2">
      <c r="H966" s="15"/>
    </row>
    <row r="967" spans="8:8" ht="12.75" customHeight="1" x14ac:dyDescent="0.2">
      <c r="H967" s="15"/>
    </row>
    <row r="968" spans="8:8" ht="12.75" customHeight="1" x14ac:dyDescent="0.2">
      <c r="H968" s="15"/>
    </row>
    <row r="969" spans="8:8" ht="12.75" customHeight="1" x14ac:dyDescent="0.2">
      <c r="H969" s="15"/>
    </row>
    <row r="970" spans="8:8" ht="12.75" customHeight="1" x14ac:dyDescent="0.2">
      <c r="H970" s="15"/>
    </row>
    <row r="971" spans="8:8" ht="12.75" customHeight="1" x14ac:dyDescent="0.2">
      <c r="H971" s="15"/>
    </row>
    <row r="972" spans="8:8" ht="12.75" customHeight="1" x14ac:dyDescent="0.2">
      <c r="H972" s="15"/>
    </row>
    <row r="973" spans="8:8" ht="12.75" customHeight="1" x14ac:dyDescent="0.2">
      <c r="H973" s="15"/>
    </row>
    <row r="974" spans="8:8" ht="12.75" customHeight="1" x14ac:dyDescent="0.2">
      <c r="H974" s="15"/>
    </row>
    <row r="975" spans="8:8" ht="12.75" customHeight="1" x14ac:dyDescent="0.2">
      <c r="H975" s="15"/>
    </row>
    <row r="976" spans="8:8" ht="12.75" customHeight="1" x14ac:dyDescent="0.2">
      <c r="H976" s="15"/>
    </row>
    <row r="977" spans="8:8" ht="12.75" customHeight="1" x14ac:dyDescent="0.2">
      <c r="H977" s="15"/>
    </row>
    <row r="978" spans="8:8" ht="12.75" customHeight="1" x14ac:dyDescent="0.2">
      <c r="H978" s="15"/>
    </row>
    <row r="979" spans="8:8" ht="12.75" customHeight="1" x14ac:dyDescent="0.2">
      <c r="H979" s="15"/>
    </row>
    <row r="980" spans="8:8" ht="12.75" customHeight="1" x14ac:dyDescent="0.2">
      <c r="H980" s="15"/>
    </row>
    <row r="981" spans="8:8" ht="12.75" customHeight="1" x14ac:dyDescent="0.2">
      <c r="H981" s="15"/>
    </row>
    <row r="982" spans="8:8" ht="12.75" customHeight="1" x14ac:dyDescent="0.2">
      <c r="H982" s="15"/>
    </row>
    <row r="983" spans="8:8" ht="12.75" customHeight="1" x14ac:dyDescent="0.2">
      <c r="H983" s="15"/>
    </row>
    <row r="984" spans="8:8" ht="12.75" customHeight="1" x14ac:dyDescent="0.2">
      <c r="H984" s="15"/>
    </row>
    <row r="985" spans="8:8" ht="12.75" customHeight="1" x14ac:dyDescent="0.2">
      <c r="H985" s="15"/>
    </row>
    <row r="986" spans="8:8" ht="12.75" customHeight="1" x14ac:dyDescent="0.2">
      <c r="H986" s="15"/>
    </row>
    <row r="987" spans="8:8" ht="12.75" customHeight="1" x14ac:dyDescent="0.2">
      <c r="H987" s="15"/>
    </row>
    <row r="988" spans="8:8" ht="12.75" customHeight="1" x14ac:dyDescent="0.2">
      <c r="H988" s="15"/>
    </row>
    <row r="989" spans="8:8" ht="12.75" customHeight="1" x14ac:dyDescent="0.2">
      <c r="H989" s="15"/>
    </row>
    <row r="990" spans="8:8" ht="12.75" customHeight="1" x14ac:dyDescent="0.2">
      <c r="H990" s="15"/>
    </row>
    <row r="991" spans="8:8" ht="12.75" customHeight="1" x14ac:dyDescent="0.2">
      <c r="H991" s="15"/>
    </row>
    <row r="992" spans="8:8" ht="12.75" customHeight="1" x14ac:dyDescent="0.2">
      <c r="H992" s="15"/>
    </row>
    <row r="993" spans="8:8" ht="12.75" customHeight="1" x14ac:dyDescent="0.2">
      <c r="H993" s="15"/>
    </row>
    <row r="994" spans="8:8" ht="12.75" customHeight="1" x14ac:dyDescent="0.2">
      <c r="H994" s="15"/>
    </row>
    <row r="995" spans="8:8" ht="12.75" customHeight="1" x14ac:dyDescent="0.2">
      <c r="H995" s="15"/>
    </row>
    <row r="996" spans="8:8" ht="12.75" customHeight="1" x14ac:dyDescent="0.2">
      <c r="H996" s="15"/>
    </row>
    <row r="997" spans="8:8" ht="12.75" customHeight="1" x14ac:dyDescent="0.2">
      <c r="H997" s="15"/>
    </row>
    <row r="998" spans="8:8" ht="12.75" customHeight="1" x14ac:dyDescent="0.2">
      <c r="H998" s="15"/>
    </row>
  </sheetData>
  <mergeCells count="2">
    <mergeCell ref="I3:J3"/>
    <mergeCell ref="A1:G1"/>
  </mergeCell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Overall Tables</vt:lpstr>
      <vt:lpstr>Regular 1</vt:lpstr>
      <vt:lpstr>Regular 2</vt:lpstr>
      <vt:lpstr>Regular 3</vt:lpstr>
      <vt:lpstr>Regular 4</vt:lpstr>
      <vt:lpstr>Regular 5</vt:lpstr>
      <vt:lpstr>Regular 6</vt:lpstr>
      <vt:lpstr>Low - Single</vt:lpstr>
      <vt:lpstr>Low - HOH 1</vt:lpstr>
      <vt:lpstr>Low - HOH 2</vt:lpstr>
      <vt:lpstr>Low - Married 1</vt:lpstr>
      <vt:lpstr>Low - Married 2</vt:lpstr>
      <vt:lpstr>ApplicableTaxRate</vt:lpstr>
      <vt:lpstr>BracketAdjustment</vt:lpstr>
      <vt:lpstr>Differential</vt:lpstr>
      <vt:lpstr>HighDifferential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Jesse Williams</cp:lastModifiedBy>
  <dcterms:created xsi:type="dcterms:W3CDTF">2023-09-13T15:29:27Z</dcterms:created>
  <dcterms:modified xsi:type="dcterms:W3CDTF">2024-10-07T20:43:03Z</dcterms:modified>
</cp:coreProperties>
</file>